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商事主体统计" sheetId="1" r:id="rId1"/>
  </sheets>
  <definedNames>
    <definedName name="_xlnm.Print_Area" localSheetId="0">'商事主体统计'!$B$1:$N$38</definedName>
    <definedName name="_xlnm.Print_Titles" localSheetId="0">'商事主体统计'!$3:$4</definedName>
  </definedNames>
  <calcPr fullCalcOnLoad="1"/>
</workbook>
</file>

<file path=xl/sharedStrings.xml><?xml version="1.0" encoding="utf-8"?>
<sst xmlns="http://schemas.openxmlformats.org/spreadsheetml/2006/main" count="112" uniqueCount="76">
  <si>
    <t>报告期：</t>
  </si>
  <si>
    <t>recordid</t>
  </si>
  <si>
    <t>项目</t>
  </si>
  <si>
    <t>单位</t>
  </si>
  <si>
    <t>本年情况</t>
  </si>
  <si>
    <t>上年情况</t>
  </si>
  <si>
    <t>历年累计</t>
  </si>
  <si>
    <t>4月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</si>
  <si>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</si>
  <si>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</si>
  <si>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</si>
  <si>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</si>
  <si>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</si>
  <si>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</si>
  <si>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</si>
  <si>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5078</t>
  </si>
  <si>
    <t>商事主体总数</t>
  </si>
  <si>
    <t>户</t>
  </si>
  <si>
    <t>5081</t>
  </si>
  <si>
    <t>（一）企业总数</t>
  </si>
  <si>
    <t>f1989a3e-ac65-4e76-aed2-a6dd61ba0883</t>
  </si>
  <si>
    <t xml:space="preserve">       其中：法人企业</t>
  </si>
  <si>
    <t>自贸区商事主体总数</t>
  </si>
  <si>
    <t>其中</t>
  </si>
  <si>
    <t>第一产业</t>
  </si>
  <si>
    <t>第二产业</t>
  </si>
  <si>
    <t>第三产业</t>
  </si>
  <si>
    <t>5082</t>
  </si>
  <si>
    <t xml:space="preserve">    1、内资企业（含私营）</t>
  </si>
  <si>
    <t>a9a031c3-c3ea-40a2-ac83-0706dda21f80</t>
  </si>
  <si>
    <t xml:space="preserve">       户数</t>
  </si>
  <si>
    <t>4dd8e25f-1d4d-4c20-8e35-a68715ba2921</t>
  </si>
  <si>
    <t xml:space="preserve">       其中:法人企业</t>
  </si>
  <si>
    <t>f8135c85-cade-42a4-9956-14b2f02c1cca</t>
  </si>
  <si>
    <t xml:space="preserve">       注册资本</t>
  </si>
  <si>
    <t>万元</t>
  </si>
  <si>
    <t>0d6cb4be-8e69-4fd8-a2af-2a9aae0f4e98</t>
  </si>
  <si>
    <t xml:space="preserve">       其中：私营企业</t>
  </si>
  <si>
    <t>a85c2566-0b75-4831-83e4-894770efb144</t>
  </si>
  <si>
    <t xml:space="preserve">       私营法人企业</t>
  </si>
  <si>
    <t>78556662-263d-43d9-98d3-c638082c4da3</t>
  </si>
  <si>
    <t>c0fe1393-6bbe-4698-a9ae-b7666626845f</t>
  </si>
  <si>
    <t xml:space="preserve">       注销企业户数</t>
  </si>
  <si>
    <t>9ba8f789-a66a-4ab7-bea6-fdf115813d4a</t>
  </si>
  <si>
    <t xml:space="preserve">       吊销企业户数</t>
  </si>
  <si>
    <t>5083</t>
  </si>
  <si>
    <t xml:space="preserve">    2、外资企业</t>
  </si>
  <si>
    <t>b3087cf1-b5d8-4b53-b368-e51eec21b717</t>
  </si>
  <si>
    <t>d149e162-2ddb-46c3-8cd8-db882fc61994</t>
  </si>
  <si>
    <t xml:space="preserve">       其中：1.法人企业</t>
  </si>
  <si>
    <t>2db388b3-4107-4b25-9e7a-a246f878bb59</t>
  </si>
  <si>
    <t xml:space="preserve">       2.分支机构</t>
  </si>
  <si>
    <t>f32637b5-0fd0-431e-82af-2457684a4b4d</t>
  </si>
  <si>
    <t xml:space="preserve">       投资总额</t>
  </si>
  <si>
    <t>万美元</t>
  </si>
  <si>
    <t>d7f13a9d-bf3a-4194-9e9c-0d3d5c3c6d6b</t>
  </si>
  <si>
    <t>9cab28db-54cb-4bd5-9180-de2614f5a8d8</t>
  </si>
  <si>
    <t xml:space="preserve">       其中:外方认缴</t>
  </si>
  <si>
    <t>d0b297a4-0145-4ce6-afda-70cc5de2b4d7</t>
  </si>
  <si>
    <t>c056999d-e70c-4f44-900e-5b5087596f5e</t>
  </si>
  <si>
    <t>5084</t>
  </si>
  <si>
    <t>（二）个体工商户总数</t>
  </si>
  <si>
    <t>b2b7afbe-4df2-412b-9a79-76d935ef1e33</t>
  </si>
  <si>
    <t>1af04c8c-6923-4332-aba2-b1da688ac38e</t>
  </si>
  <si>
    <t xml:space="preserve">       资金数额</t>
  </si>
  <si>
    <t>3328c0be-ac99-405b-ae1e-db159343782c</t>
  </si>
  <si>
    <t xml:space="preserve">       注销户数</t>
  </si>
  <si>
    <t>bbe940d7-8ecd-4a78-9a33-ffde60ff95e1</t>
  </si>
  <si>
    <t xml:space="preserve">       吊销数</t>
  </si>
  <si>
    <t>5079</t>
  </si>
  <si>
    <t>常驻代表机构</t>
  </si>
  <si>
    <t>5080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</si>
  <si>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</si>
  <si>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</si>
  <si>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</si>
  <si>
    <t>商事主体登记情况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</si>
</sst>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%"/>
    <numFmt numFmtId="178" formatCode="0.000_ ;[Red]\-0.000"/>
    <numFmt numFmtId="179" formatCode="0.0%_ ;[Red]\-0.0%\ "/>
    <numFmt numFmtId="180" formatCode="0_);[Red]\(0\)"/>
    <numFmt numFmtId="181" formatCode="0.00_ ;[Red]\-0.00\ "/>
    <numFmt numFmtId="182" formatCode="yyyy&quot;年&quot;m&quot;月&quot;;@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62"/>
      <name val="黑体"/>
      <family val="3"/>
    </font>
    <font>
      <sz val="10"/>
      <color indexed="18"/>
      <name val="Times New Roman"/>
      <family val="1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b/>
      <sz val="14"/>
      <color indexed="62"/>
      <name val="黑体"/>
      <family val="3"/>
    </font>
    <font>
      <sz val="10"/>
      <color indexed="62"/>
      <name val="黑体"/>
      <family val="3"/>
    </font>
    <font>
      <sz val="10"/>
      <color indexed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333399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333399"/>
      <name val="宋体"/>
      <family val="0"/>
    </font>
    <font>
      <b/>
      <sz val="12"/>
      <color rgb="FFFF0000"/>
      <name val="宋体"/>
      <family val="0"/>
    </font>
    <font>
      <sz val="10"/>
      <color rgb="FF333399"/>
      <name val="Times New Roman"/>
      <family val="1"/>
    </font>
    <font>
      <sz val="10"/>
      <color rgb="FF333399"/>
      <name val="黑体"/>
      <family val="3"/>
    </font>
    <font>
      <sz val="10"/>
      <color rgb="FFFF0000"/>
      <name val="宋体"/>
      <family val="0"/>
    </font>
    <font>
      <b/>
      <sz val="20"/>
      <color rgb="FF333399"/>
      <name val="黑体"/>
      <family val="3"/>
    </font>
    <font>
      <b/>
      <sz val="14"/>
      <color rgb="FF333399"/>
      <name val="黑体"/>
      <family val="3"/>
    </font>
    <font>
      <b/>
      <sz val="12"/>
      <color rgb="FF333399"/>
      <name val="黑体"/>
      <family val="3"/>
    </font>
    <font>
      <sz val="10"/>
      <color rgb="FF000080"/>
      <name val="宋体"/>
      <family val="0"/>
    </font>
    <font>
      <sz val="10"/>
      <color rgb="FF000080"/>
      <name val="Times New Roman"/>
      <family val="1"/>
    </font>
    <font>
      <sz val="12"/>
      <color rgb="FF333399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39" fillId="32" borderId="8" applyNumberFormat="0" applyFont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58" fillId="0" borderId="0" xfId="0" applyNumberFormat="1" applyFont="1" applyFill="1" applyAlignment="1">
      <alignment/>
    </xf>
    <xf numFmtId="181" fontId="57" fillId="33" borderId="0" xfId="0" applyNumberFormat="1" applyFont="1" applyFill="1" applyAlignment="1">
      <alignment vertical="center"/>
    </xf>
    <xf numFmtId="180" fontId="59" fillId="33" borderId="0" xfId="0" applyNumberFormat="1" applyFont="1" applyFill="1" applyAlignment="1">
      <alignment vertical="center"/>
    </xf>
    <xf numFmtId="181" fontId="57" fillId="34" borderId="9" xfId="0" applyNumberFormat="1" applyFont="1" applyFill="1" applyBorder="1" applyAlignment="1">
      <alignment horizontal="center" vertical="center"/>
    </xf>
    <xf numFmtId="181" fontId="60" fillId="0" borderId="0" xfId="0" applyNumberFormat="1" applyFont="1" applyFill="1" applyAlignment="1">
      <alignment/>
    </xf>
    <xf numFmtId="181" fontId="57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81" fontId="57" fillId="33" borderId="0" xfId="0" applyNumberFormat="1" applyFont="1" applyFill="1" applyAlignment="1">
      <alignment horizontal="right" vertical="center"/>
    </xf>
    <xf numFmtId="182" fontId="62" fillId="33" borderId="0" xfId="0" applyNumberFormat="1" applyFont="1" applyFill="1" applyAlignment="1">
      <alignment vertical="center"/>
    </xf>
    <xf numFmtId="176" fontId="57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59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177" fontId="64" fillId="0" borderId="0" xfId="0" applyNumberFormat="1" applyFont="1" applyFill="1" applyAlignment="1">
      <alignment/>
    </xf>
    <xf numFmtId="181" fontId="65" fillId="33" borderId="0" xfId="0" applyNumberFormat="1" applyFont="1" applyFill="1" applyAlignment="1">
      <alignment horizontal="center"/>
    </xf>
    <xf numFmtId="181" fontId="57" fillId="34" borderId="9" xfId="0" applyNumberFormat="1" applyFont="1" applyFill="1" applyBorder="1" applyAlignment="1">
      <alignment horizontal="center" vertical="center"/>
    </xf>
    <xf numFmtId="181" fontId="57" fillId="0" borderId="9" xfId="0" applyNumberFormat="1" applyFont="1" applyFill="1" applyBorder="1" applyAlignment="1">
      <alignment horizontal="center" vertical="center"/>
    </xf>
    <xf numFmtId="181" fontId="57" fillId="0" borderId="9" xfId="0" applyNumberFormat="1" applyFont="1" applyFill="1" applyBorder="1" applyAlignment="1">
      <alignment vertical="center"/>
    </xf>
    <xf numFmtId="181" fontId="57" fillId="0" borderId="9" xfId="0" applyNumberFormat="1" applyFont="1" applyFill="1" applyBorder="1" applyAlignment="1">
      <alignment horizontal="center" vertical="center"/>
    </xf>
    <xf numFmtId="57" fontId="62" fillId="0" borderId="9" xfId="0" applyNumberFormat="1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181" fontId="66" fillId="0" borderId="9" xfId="0" applyNumberFormat="1" applyFont="1" applyFill="1" applyBorder="1" applyAlignment="1">
      <alignment vertical="center"/>
    </xf>
    <xf numFmtId="181" fontId="67" fillId="0" borderId="9" xfId="0" applyNumberFormat="1" applyFont="1" applyFill="1" applyBorder="1" applyAlignment="1">
      <alignment vertical="center"/>
    </xf>
    <xf numFmtId="176" fontId="68" fillId="0" borderId="9" xfId="0" applyNumberFormat="1" applyFont="1" applyFill="1" applyBorder="1" applyAlignment="1">
      <alignment horizontal="center" vertical="center"/>
    </xf>
    <xf numFmtId="179" fontId="69" fillId="0" borderId="9" xfId="0" applyNumberFormat="1" applyFont="1" applyFill="1" applyBorder="1" applyAlignment="1">
      <alignment horizontal="center" vertical="center"/>
    </xf>
    <xf numFmtId="181" fontId="67" fillId="0" borderId="10" xfId="0" applyNumberFormat="1" applyFont="1" applyFill="1" applyBorder="1" applyAlignment="1">
      <alignment/>
    </xf>
    <xf numFmtId="181" fontId="57" fillId="0" borderId="9" xfId="0" applyNumberFormat="1" applyFont="1" applyFill="1" applyBorder="1" applyAlignment="1">
      <alignment/>
    </xf>
    <xf numFmtId="181" fontId="57" fillId="0" borderId="10" xfId="0" applyNumberFormat="1" applyFont="1" applyFill="1" applyBorder="1" applyAlignment="1">
      <alignment horizontal="center"/>
    </xf>
    <xf numFmtId="181" fontId="57" fillId="0" borderId="10" xfId="0" applyNumberFormat="1" applyFont="1" applyFill="1" applyBorder="1" applyAlignment="1">
      <alignment horizontal="left"/>
    </xf>
    <xf numFmtId="181" fontId="70" fillId="0" borderId="10" xfId="0" applyNumberFormat="1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PageLayoutView="0" workbookViewId="0" topLeftCell="B10">
      <selection activeCell="H27" sqref="H27"/>
    </sheetView>
  </sheetViews>
  <sheetFormatPr defaultColWidth="9.00390625" defaultRowHeight="14.25" customHeight="1"/>
  <cols>
    <col min="1" max="1" width="9.00390625" style="0" hidden="1" customWidth="1"/>
    <col min="2" max="2" width="30.125" style="0" customWidth="1"/>
    <col min="3" max="3" width="8.50390625" style="3" customWidth="1"/>
    <col min="4" max="4" width="9.875" style="0" customWidth="1"/>
    <col min="5" max="5" width="9.00390625" style="0" hidden="1" customWidth="1"/>
    <col min="6" max="6" width="9.50390625" style="0" customWidth="1"/>
    <col min="7" max="7" width="9.25390625" style="0" customWidth="1"/>
    <col min="8" max="8" width="10.625" style="4" customWidth="1"/>
    <col min="9" max="9" width="18.50390625" style="4" customWidth="1"/>
    <col min="10" max="10" width="19.375" style="4" customWidth="1"/>
    <col min="11" max="11" width="9.625" style="0" customWidth="1"/>
    <col min="12" max="12" width="11.25390625" style="0" customWidth="1"/>
    <col min="13" max="13" width="17.50390625" style="0" customWidth="1"/>
    <col min="14" max="14" width="17.75390625" style="1" customWidth="1"/>
  </cols>
  <sheetData>
    <row r="1" spans="2:14" ht="25.5" customHeight="1">
      <c r="B1" s="19" t="s">
        <v>74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3.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  <c r="L2" s="5"/>
      <c r="M2" s="12" t="s">
        <v>0</v>
      </c>
      <c r="N2" s="13">
        <v>43191</v>
      </c>
    </row>
    <row r="3" spans="1:14" s="2" customFormat="1" ht="12" customHeight="1">
      <c r="A3" s="20" t="s">
        <v>1</v>
      </c>
      <c r="B3" s="21" t="s">
        <v>2</v>
      </c>
      <c r="C3" s="21" t="s">
        <v>3</v>
      </c>
      <c r="D3" s="21" t="s">
        <v>4</v>
      </c>
      <c r="E3" s="21"/>
      <c r="F3" s="21"/>
      <c r="G3" s="21" t="s">
        <v>5</v>
      </c>
      <c r="H3" s="21"/>
      <c r="I3" s="22"/>
      <c r="J3" s="22"/>
      <c r="K3" s="21" t="s">
        <v>6</v>
      </c>
      <c r="L3" s="21"/>
      <c r="M3" s="21"/>
      <c r="N3" s="21"/>
    </row>
    <row r="4" spans="1:14" s="2" customFormat="1" ht="28.5" customHeight="1">
      <c r="A4" s="20"/>
      <c r="B4" s="21"/>
      <c r="C4" s="21"/>
      <c r="D4" s="23" t="s">
        <v>7</v>
      </c>
      <c r="E4" s="23"/>
      <c r="F4" s="24" t="s">
        <v>8</v>
      </c>
      <c r="G4" s="23" t="s">
        <v>7</v>
      </c>
      <c r="H4" s="24" t="s">
        <v>8</v>
      </c>
      <c r="I4" s="22" t="s">
        <v>9</v>
      </c>
      <c r="J4" s="22" t="s">
        <v>10</v>
      </c>
      <c r="K4" s="23" t="s">
        <v>11</v>
      </c>
      <c r="L4" s="23" t="s">
        <v>12</v>
      </c>
      <c r="M4" s="23" t="s">
        <v>13</v>
      </c>
      <c r="N4" s="25" t="s">
        <v>14</v>
      </c>
    </row>
    <row r="5" spans="1:14" s="2" customFormat="1" ht="28.5" customHeight="1">
      <c r="A5" s="7" t="s">
        <v>1</v>
      </c>
      <c r="B5" s="26" t="s">
        <v>75</v>
      </c>
      <c r="C5" s="23"/>
      <c r="D5" s="23"/>
      <c r="E5" s="23"/>
      <c r="F5" s="24"/>
      <c r="G5" s="23"/>
      <c r="H5" s="24"/>
      <c r="I5" s="23"/>
      <c r="J5" s="23"/>
      <c r="K5" s="23"/>
      <c r="L5" s="23"/>
      <c r="M5" s="23"/>
      <c r="N5" s="25"/>
    </row>
    <row r="6" spans="1:23" s="2" customFormat="1" ht="28.5" customHeight="1">
      <c r="A6" s="7" t="s">
        <v>15</v>
      </c>
      <c r="B6" s="27" t="s">
        <v>16</v>
      </c>
      <c r="C6" s="23" t="s">
        <v>17</v>
      </c>
      <c r="D6" s="28">
        <f>D7+D33</f>
        <v>55615</v>
      </c>
      <c r="E6" s="28">
        <v>156525</v>
      </c>
      <c r="F6" s="28">
        <f>F7+F33</f>
        <v>156525</v>
      </c>
      <c r="G6" s="28">
        <f>G7+G33</f>
        <v>53533</v>
      </c>
      <c r="H6" s="28">
        <f>H7+H33</f>
        <v>164009</v>
      </c>
      <c r="I6" s="28">
        <f>F6-H6</f>
        <v>-7484</v>
      </c>
      <c r="J6" s="29">
        <f>IF(ISERROR(I6/H6),"",I6/H6)</f>
        <v>-0.045631642165978696</v>
      </c>
      <c r="K6" s="28">
        <f>K7+K33</f>
        <v>3188376</v>
      </c>
      <c r="L6" s="28">
        <f>L7+L33</f>
        <v>2804383</v>
      </c>
      <c r="M6" s="28">
        <f>K6-L6</f>
        <v>383993</v>
      </c>
      <c r="N6" s="29">
        <f aca="true" t="shared" si="0" ref="N6:N13">IF(ISERROR(M6/L6),"",M6/L6)</f>
        <v>0.13692601902093973</v>
      </c>
      <c r="O6" s="14"/>
      <c r="P6" s="14"/>
      <c r="Q6" s="14"/>
      <c r="R6" s="14"/>
      <c r="S6" s="14"/>
      <c r="T6" s="14"/>
      <c r="U6" s="14"/>
      <c r="V6" s="14"/>
      <c r="W6" s="14"/>
    </row>
    <row r="7" spans="1:14" ht="15.75" customHeight="1">
      <c r="A7" s="7" t="s">
        <v>18</v>
      </c>
      <c r="B7" s="30" t="s">
        <v>19</v>
      </c>
      <c r="C7" s="23" t="s">
        <v>17</v>
      </c>
      <c r="D7" s="28">
        <f>D15+D24</f>
        <v>33720</v>
      </c>
      <c r="E7" s="28">
        <v>100588</v>
      </c>
      <c r="F7" s="28">
        <f>F15+F24</f>
        <v>100588</v>
      </c>
      <c r="G7" s="28">
        <f>G15+G24</f>
        <v>35439</v>
      </c>
      <c r="H7" s="28">
        <f>H15+H24</f>
        <v>110606</v>
      </c>
      <c r="I7" s="28">
        <f>F7-H7</f>
        <v>-10018</v>
      </c>
      <c r="J7" s="29">
        <f aca="true" t="shared" si="1" ref="J7:J13">IF(ISERROR(I7/H7),"",I7/H7)</f>
        <v>-0.09057374825958808</v>
      </c>
      <c r="K7" s="28">
        <f>K15+K24</f>
        <v>1859377</v>
      </c>
      <c r="L7" s="28">
        <f>L15+L24</f>
        <v>1609245</v>
      </c>
      <c r="M7" s="28">
        <f>K7-L7</f>
        <v>250132</v>
      </c>
      <c r="N7" s="29">
        <f t="shared" si="0"/>
        <v>0.15543438071890855</v>
      </c>
    </row>
    <row r="8" spans="1:14" ht="15.75" customHeight="1">
      <c r="A8" s="7" t="s">
        <v>20</v>
      </c>
      <c r="B8" s="31" t="s">
        <v>21</v>
      </c>
      <c r="C8" s="23" t="s">
        <v>17</v>
      </c>
      <c r="D8" s="28">
        <v>29744</v>
      </c>
      <c r="E8" s="28">
        <v>92172</v>
      </c>
      <c r="F8" s="28">
        <v>92172</v>
      </c>
      <c r="G8" s="28">
        <v>34169</v>
      </c>
      <c r="H8" s="28">
        <v>106686</v>
      </c>
      <c r="I8" s="28">
        <f>F8-H8</f>
        <v>-14514</v>
      </c>
      <c r="J8" s="29">
        <f t="shared" si="1"/>
        <v>-0.1360440920083235</v>
      </c>
      <c r="K8" s="28">
        <v>1771949</v>
      </c>
      <c r="L8" s="28">
        <v>1532365</v>
      </c>
      <c r="M8" s="28">
        <f>K8-L8</f>
        <v>239584</v>
      </c>
      <c r="N8" s="29">
        <f t="shared" si="0"/>
        <v>0.15634917268405374</v>
      </c>
    </row>
    <row r="9" spans="1:14" ht="15.75" customHeight="1">
      <c r="A9" s="7"/>
      <c r="B9" s="32" t="s">
        <v>22</v>
      </c>
      <c r="C9" s="23" t="s">
        <v>17</v>
      </c>
      <c r="D9" s="28">
        <v>2236</v>
      </c>
      <c r="E9" s="28"/>
      <c r="F9" s="28">
        <v>7177</v>
      </c>
      <c r="G9" s="28">
        <v>3813</v>
      </c>
      <c r="H9" s="28">
        <v>12822</v>
      </c>
      <c r="I9" s="28">
        <f>F9-H9</f>
        <v>-5645</v>
      </c>
      <c r="J9" s="29">
        <f t="shared" si="1"/>
        <v>-0.44025892996412413</v>
      </c>
      <c r="K9" s="28">
        <v>169831</v>
      </c>
      <c r="L9" s="28">
        <v>133340</v>
      </c>
      <c r="M9" s="28">
        <f>K9-L9</f>
        <v>36491</v>
      </c>
      <c r="N9" s="29">
        <f t="shared" si="0"/>
        <v>0.273668816559172</v>
      </c>
    </row>
    <row r="10" spans="1:14" ht="15.75" customHeight="1">
      <c r="A10" s="7"/>
      <c r="B10" s="33" t="s">
        <v>23</v>
      </c>
      <c r="C10" s="23"/>
      <c r="D10" s="28"/>
      <c r="E10" s="28"/>
      <c r="F10" s="28"/>
      <c r="G10" s="28"/>
      <c r="H10" s="28"/>
      <c r="I10" s="28"/>
      <c r="J10" s="29"/>
      <c r="K10" s="28"/>
      <c r="L10" s="28"/>
      <c r="M10" s="28"/>
      <c r="N10" s="29">
        <f t="shared" si="0"/>
      </c>
    </row>
    <row r="11" spans="1:14" ht="15.75" customHeight="1">
      <c r="A11" s="7"/>
      <c r="B11" s="32" t="s">
        <v>24</v>
      </c>
      <c r="C11" s="23" t="s">
        <v>17</v>
      </c>
      <c r="D11" s="28">
        <v>66</v>
      </c>
      <c r="E11" s="28"/>
      <c r="F11" s="28">
        <v>204</v>
      </c>
      <c r="G11" s="28">
        <v>92</v>
      </c>
      <c r="H11" s="28">
        <v>338</v>
      </c>
      <c r="I11" s="28">
        <f>F11-H11</f>
        <v>-134</v>
      </c>
      <c r="J11" s="29">
        <f t="shared" si="1"/>
        <v>-0.39644970414201186</v>
      </c>
      <c r="K11" s="28">
        <v>3886</v>
      </c>
      <c r="L11" s="28">
        <v>3243</v>
      </c>
      <c r="M11" s="28">
        <f>K11-L11</f>
        <v>643</v>
      </c>
      <c r="N11" s="29">
        <f t="shared" si="0"/>
        <v>0.1982732038236201</v>
      </c>
    </row>
    <row r="12" spans="1:14" ht="15.75" customHeight="1">
      <c r="A12" s="7"/>
      <c r="B12" s="32" t="s">
        <v>25</v>
      </c>
      <c r="C12" s="23" t="s">
        <v>17</v>
      </c>
      <c r="D12" s="28">
        <v>2265</v>
      </c>
      <c r="E12" s="28"/>
      <c r="F12" s="28">
        <v>6454</v>
      </c>
      <c r="G12" s="28">
        <v>2818</v>
      </c>
      <c r="H12" s="28">
        <v>9030</v>
      </c>
      <c r="I12" s="28">
        <f>F12-H12</f>
        <v>-2576</v>
      </c>
      <c r="J12" s="29">
        <f t="shared" si="1"/>
        <v>-0.28527131782945736</v>
      </c>
      <c r="K12" s="28">
        <v>188683</v>
      </c>
      <c r="L12" s="28">
        <v>175368</v>
      </c>
      <c r="M12" s="28">
        <f>K12-L12</f>
        <v>13315</v>
      </c>
      <c r="N12" s="29">
        <f t="shared" si="0"/>
        <v>0.07592605264358378</v>
      </c>
    </row>
    <row r="13" spans="1:14" ht="15.75" customHeight="1">
      <c r="A13" s="7"/>
      <c r="B13" s="32" t="s">
        <v>26</v>
      </c>
      <c r="C13" s="23" t="s">
        <v>17</v>
      </c>
      <c r="D13" s="28">
        <v>31389</v>
      </c>
      <c r="E13" s="28"/>
      <c r="F13" s="28">
        <v>93930</v>
      </c>
      <c r="G13" s="28">
        <v>32529</v>
      </c>
      <c r="H13" s="28">
        <v>101238</v>
      </c>
      <c r="I13" s="28">
        <f>F13-H13</f>
        <v>-7308</v>
      </c>
      <c r="J13" s="29">
        <f t="shared" si="1"/>
        <v>-0.07218633319504533</v>
      </c>
      <c r="K13" s="28">
        <v>1669472</v>
      </c>
      <c r="L13" s="28">
        <v>1432063</v>
      </c>
      <c r="M13" s="28">
        <f>K13-L13</f>
        <v>237409</v>
      </c>
      <c r="N13" s="29">
        <f t="shared" si="0"/>
        <v>0.1657811143783479</v>
      </c>
    </row>
    <row r="14" spans="1:14" ht="15.75" customHeight="1">
      <c r="A14" s="7" t="s">
        <v>27</v>
      </c>
      <c r="B14" s="34" t="s">
        <v>28</v>
      </c>
      <c r="C14" s="23"/>
      <c r="D14" s="23"/>
      <c r="E14" s="23"/>
      <c r="F14" s="24"/>
      <c r="G14" s="23"/>
      <c r="H14" s="24"/>
      <c r="I14" s="23"/>
      <c r="J14" s="23"/>
      <c r="K14" s="23"/>
      <c r="L14" s="23"/>
      <c r="M14" s="23"/>
      <c r="N14" s="25"/>
    </row>
    <row r="15" spans="1:14" ht="15.75" customHeight="1">
      <c r="A15" s="7" t="s">
        <v>29</v>
      </c>
      <c r="B15" s="31" t="s">
        <v>30</v>
      </c>
      <c r="C15" s="23" t="s">
        <v>17</v>
      </c>
      <c r="D15" s="35">
        <v>32241</v>
      </c>
      <c r="E15" s="35">
        <v>93498</v>
      </c>
      <c r="F15" s="35">
        <v>93498</v>
      </c>
      <c r="G15" s="28">
        <v>34926</v>
      </c>
      <c r="H15" s="28">
        <v>108519</v>
      </c>
      <c r="I15" s="28">
        <f aca="true" t="shared" si="2" ref="I15:I22">F15-H15</f>
        <v>-15021</v>
      </c>
      <c r="J15" s="29">
        <f aca="true" t="shared" si="3" ref="J15:J22">IF(ISERROR(I15/H15),"",I15/H15)</f>
        <v>-0.13841815718906367</v>
      </c>
      <c r="K15" s="35">
        <v>1801800</v>
      </c>
      <c r="L15" s="28">
        <v>1564980</v>
      </c>
      <c r="M15" s="28">
        <f aca="true" t="shared" si="4" ref="M15:M22">K15-L15</f>
        <v>236820</v>
      </c>
      <c r="N15" s="29">
        <f aca="true" t="shared" si="5" ref="N15:N22">IF(ISERROR(M15/L15),"",M15/L15)</f>
        <v>0.15132461756699767</v>
      </c>
    </row>
    <row r="16" spans="1:14" ht="15.75" customHeight="1">
      <c r="A16" s="7" t="s">
        <v>31</v>
      </c>
      <c r="B16" s="31" t="s">
        <v>32</v>
      </c>
      <c r="C16" s="23" t="s">
        <v>17</v>
      </c>
      <c r="D16" s="35">
        <v>28340</v>
      </c>
      <c r="E16" s="35">
        <v>85349</v>
      </c>
      <c r="F16" s="35">
        <v>85349</v>
      </c>
      <c r="G16" s="28">
        <v>33728</v>
      </c>
      <c r="H16" s="28">
        <v>104875</v>
      </c>
      <c r="I16" s="28">
        <f t="shared" si="2"/>
        <v>-19526</v>
      </c>
      <c r="J16" s="29">
        <f t="shared" si="3"/>
        <v>-0.18618355184743743</v>
      </c>
      <c r="K16" s="35">
        <v>1723783</v>
      </c>
      <c r="L16" s="28">
        <v>1498019</v>
      </c>
      <c r="M16" s="28">
        <f t="shared" si="4"/>
        <v>225764</v>
      </c>
      <c r="N16" s="29">
        <f t="shared" si="5"/>
        <v>0.1507083688524645</v>
      </c>
    </row>
    <row r="17" spans="1:14" ht="15.75" customHeight="1">
      <c r="A17" s="7" t="s">
        <v>33</v>
      </c>
      <c r="B17" s="31" t="s">
        <v>34</v>
      </c>
      <c r="C17" s="23" t="s">
        <v>35</v>
      </c>
      <c r="D17" s="35">
        <v>34719412.77</v>
      </c>
      <c r="E17" s="35">
        <v>113753399.1</v>
      </c>
      <c r="F17" s="35">
        <v>113753399.1</v>
      </c>
      <c r="G17" s="28">
        <v>74473662.22</v>
      </c>
      <c r="H17" s="28">
        <v>458333061.28</v>
      </c>
      <c r="I17" s="28">
        <f t="shared" si="2"/>
        <v>-344579662.17999995</v>
      </c>
      <c r="J17" s="29">
        <f t="shared" si="3"/>
        <v>-0.751810618282003</v>
      </c>
      <c r="K17" s="35">
        <v>2025226959.76</v>
      </c>
      <c r="L17" s="28">
        <v>1790383976.21</v>
      </c>
      <c r="M17" s="28">
        <f t="shared" si="4"/>
        <v>234842983.54999995</v>
      </c>
      <c r="N17" s="29">
        <f t="shared" si="5"/>
        <v>0.1311690601963109</v>
      </c>
    </row>
    <row r="18" spans="1:14" ht="15.75" customHeight="1">
      <c r="A18" s="7" t="s">
        <v>36</v>
      </c>
      <c r="B18" s="31" t="s">
        <v>37</v>
      </c>
      <c r="C18" s="23" t="s">
        <v>17</v>
      </c>
      <c r="D18" s="35">
        <v>32230</v>
      </c>
      <c r="E18" s="35">
        <v>93461</v>
      </c>
      <c r="F18" s="35">
        <v>93461</v>
      </c>
      <c r="G18" s="28">
        <v>34904</v>
      </c>
      <c r="H18" s="28">
        <v>108379</v>
      </c>
      <c r="I18" s="28">
        <f t="shared" si="2"/>
        <v>-14918</v>
      </c>
      <c r="J18" s="29">
        <f t="shared" si="3"/>
        <v>-0.13764659205196578</v>
      </c>
      <c r="K18" s="35">
        <v>1793226</v>
      </c>
      <c r="L18" s="28">
        <v>1556136</v>
      </c>
      <c r="M18" s="28">
        <f t="shared" si="4"/>
        <v>237090</v>
      </c>
      <c r="N18" s="29">
        <f t="shared" si="5"/>
        <v>0.15235814864510558</v>
      </c>
    </row>
    <row r="19" spans="1:14" ht="15.75" customHeight="1">
      <c r="A19" s="7" t="s">
        <v>38</v>
      </c>
      <c r="B19" s="31" t="s">
        <v>39</v>
      </c>
      <c r="C19" s="23" t="s">
        <v>17</v>
      </c>
      <c r="D19" s="35">
        <v>28339</v>
      </c>
      <c r="E19" s="35">
        <v>85344</v>
      </c>
      <c r="F19" s="35">
        <v>85344</v>
      </c>
      <c r="G19" s="28">
        <v>33726</v>
      </c>
      <c r="H19" s="28">
        <v>104792</v>
      </c>
      <c r="I19" s="28">
        <f t="shared" si="2"/>
        <v>-19448</v>
      </c>
      <c r="J19" s="29">
        <f t="shared" si="3"/>
        <v>-0.1855866860065654</v>
      </c>
      <c r="K19" s="35">
        <v>1719186</v>
      </c>
      <c r="L19" s="28">
        <v>1493417</v>
      </c>
      <c r="M19" s="28">
        <f t="shared" si="4"/>
        <v>225769</v>
      </c>
      <c r="N19" s="29">
        <f t="shared" si="5"/>
        <v>0.15117612830174024</v>
      </c>
    </row>
    <row r="20" spans="1:14" ht="15.75" customHeight="1">
      <c r="A20" s="7" t="s">
        <v>40</v>
      </c>
      <c r="B20" s="31" t="s">
        <v>34</v>
      </c>
      <c r="C20" s="23" t="s">
        <v>35</v>
      </c>
      <c r="D20" s="35">
        <v>34709412.77</v>
      </c>
      <c r="E20" s="35">
        <v>113640539.1</v>
      </c>
      <c r="F20" s="35">
        <v>113640539.1</v>
      </c>
      <c r="G20" s="28">
        <v>74467562.22</v>
      </c>
      <c r="H20" s="28">
        <v>457390456.93</v>
      </c>
      <c r="I20" s="28">
        <f t="shared" si="2"/>
        <v>-343749917.83000004</v>
      </c>
      <c r="J20" s="29">
        <f t="shared" si="3"/>
        <v>-0.7515458895606304</v>
      </c>
      <c r="K20" s="35">
        <v>2008901718.11</v>
      </c>
      <c r="L20" s="28">
        <v>1776883955.43</v>
      </c>
      <c r="M20" s="28">
        <f t="shared" si="4"/>
        <v>232017762.67999983</v>
      </c>
      <c r="N20" s="29">
        <f t="shared" si="5"/>
        <v>0.13057564168496996</v>
      </c>
    </row>
    <row r="21" spans="1:14" ht="15.75" customHeight="1">
      <c r="A21" s="7" t="s">
        <v>41</v>
      </c>
      <c r="B21" s="31" t="s">
        <v>42</v>
      </c>
      <c r="C21" s="23" t="s">
        <v>17</v>
      </c>
      <c r="D21" s="35">
        <v>2279</v>
      </c>
      <c r="E21" s="35">
        <v>10415</v>
      </c>
      <c r="F21" s="35">
        <v>10415</v>
      </c>
      <c r="G21" s="28">
        <v>1361</v>
      </c>
      <c r="H21" s="28">
        <v>5471</v>
      </c>
      <c r="I21" s="28">
        <f t="shared" si="2"/>
        <v>4944</v>
      </c>
      <c r="J21" s="29">
        <f t="shared" si="3"/>
        <v>0.9036739170169987</v>
      </c>
      <c r="K21" s="35">
        <v>120939</v>
      </c>
      <c r="L21" s="28">
        <v>90220</v>
      </c>
      <c r="M21" s="28">
        <f t="shared" si="4"/>
        <v>30719</v>
      </c>
      <c r="N21" s="29">
        <f t="shared" si="5"/>
        <v>0.34048991354466857</v>
      </c>
    </row>
    <row r="22" spans="1:14" ht="15.75" customHeight="1">
      <c r="A22" s="7" t="s">
        <v>43</v>
      </c>
      <c r="B22" s="31" t="s">
        <v>44</v>
      </c>
      <c r="C22" s="23" t="s">
        <v>17</v>
      </c>
      <c r="D22" s="35">
        <v>0</v>
      </c>
      <c r="E22" s="35">
        <v>0</v>
      </c>
      <c r="F22" s="35">
        <v>0</v>
      </c>
      <c r="G22" s="28">
        <v>0</v>
      </c>
      <c r="H22" s="28">
        <v>34</v>
      </c>
      <c r="I22" s="28">
        <f t="shared" si="2"/>
        <v>-34</v>
      </c>
      <c r="J22" s="29">
        <f t="shared" si="3"/>
        <v>-1</v>
      </c>
      <c r="K22" s="35">
        <v>246313</v>
      </c>
      <c r="L22" s="28">
        <v>177586</v>
      </c>
      <c r="M22" s="28">
        <f t="shared" si="4"/>
        <v>68727</v>
      </c>
      <c r="N22" s="29">
        <f t="shared" si="5"/>
        <v>0.3870068586487674</v>
      </c>
    </row>
    <row r="23" spans="1:14" ht="15.75" customHeight="1">
      <c r="A23" s="7" t="s">
        <v>45</v>
      </c>
      <c r="B23" s="34" t="s">
        <v>46</v>
      </c>
      <c r="C23" s="23"/>
      <c r="D23" s="23"/>
      <c r="E23" s="23"/>
      <c r="F23" s="24"/>
      <c r="G23" s="23"/>
      <c r="H23" s="24"/>
      <c r="I23" s="23"/>
      <c r="J23" s="23"/>
      <c r="K23" s="23"/>
      <c r="L23" s="23"/>
      <c r="M23" s="23"/>
      <c r="N23" s="25"/>
    </row>
    <row r="24" spans="1:14" ht="15.75" customHeight="1">
      <c r="A24" s="7" t="s">
        <v>47</v>
      </c>
      <c r="B24" s="31" t="s">
        <v>30</v>
      </c>
      <c r="C24" s="23" t="s">
        <v>17</v>
      </c>
      <c r="D24" s="35">
        <v>1479</v>
      </c>
      <c r="E24" s="35">
        <v>7090</v>
      </c>
      <c r="F24" s="35">
        <v>7090</v>
      </c>
      <c r="G24" s="28">
        <v>513</v>
      </c>
      <c r="H24" s="28">
        <v>2087</v>
      </c>
      <c r="I24" s="28">
        <f aca="true" t="shared" si="6" ref="I24:I31">F24-H24</f>
        <v>5003</v>
      </c>
      <c r="J24" s="29">
        <f aca="true" t="shared" si="7" ref="J24:J31">IF(ISERROR(I24/H24),"",I24/H24)</f>
        <v>2.3972208912314326</v>
      </c>
      <c r="K24" s="35">
        <v>57577</v>
      </c>
      <c r="L24" s="28">
        <v>44265</v>
      </c>
      <c r="M24" s="28">
        <f aca="true" t="shared" si="8" ref="M24:M31">K24-L24</f>
        <v>13312</v>
      </c>
      <c r="N24" s="29">
        <f aca="true" t="shared" si="9" ref="N24:N31">IF(ISERROR(M24/L24),"",M24/L24)</f>
        <v>0.30073421439060205</v>
      </c>
    </row>
    <row r="25" spans="1:14" ht="15.75" customHeight="1">
      <c r="A25" s="7" t="s">
        <v>48</v>
      </c>
      <c r="B25" s="31" t="s">
        <v>49</v>
      </c>
      <c r="C25" s="23" t="s">
        <v>17</v>
      </c>
      <c r="D25" s="35">
        <v>1404</v>
      </c>
      <c r="E25" s="35">
        <v>6823</v>
      </c>
      <c r="F25" s="35">
        <v>6823</v>
      </c>
      <c r="G25" s="28">
        <v>441</v>
      </c>
      <c r="H25" s="28">
        <v>1811</v>
      </c>
      <c r="I25" s="28">
        <f t="shared" si="6"/>
        <v>5012</v>
      </c>
      <c r="J25" s="29">
        <f t="shared" si="7"/>
        <v>2.7675317504141357</v>
      </c>
      <c r="K25" s="35">
        <v>48166</v>
      </c>
      <c r="L25" s="28">
        <v>34346</v>
      </c>
      <c r="M25" s="28">
        <f t="shared" si="8"/>
        <v>13820</v>
      </c>
      <c r="N25" s="29">
        <f t="shared" si="9"/>
        <v>0.4023758225120829</v>
      </c>
    </row>
    <row r="26" spans="1:14" ht="15.75" customHeight="1">
      <c r="A26" s="7" t="s">
        <v>50</v>
      </c>
      <c r="B26" s="31" t="s">
        <v>51</v>
      </c>
      <c r="C26" s="23" t="s">
        <v>17</v>
      </c>
      <c r="D26" s="35">
        <v>75</v>
      </c>
      <c r="E26" s="35">
        <v>267</v>
      </c>
      <c r="F26" s="35">
        <v>267</v>
      </c>
      <c r="G26" s="28">
        <v>72</v>
      </c>
      <c r="H26" s="28">
        <v>276</v>
      </c>
      <c r="I26" s="28">
        <f t="shared" si="6"/>
        <v>-9</v>
      </c>
      <c r="J26" s="29">
        <f t="shared" si="7"/>
        <v>-0.03260869565217391</v>
      </c>
      <c r="K26" s="35">
        <v>9411</v>
      </c>
      <c r="L26" s="28">
        <v>9919</v>
      </c>
      <c r="M26" s="28">
        <f t="shared" si="8"/>
        <v>-508</v>
      </c>
      <c r="N26" s="29">
        <f t="shared" si="9"/>
        <v>-0.05121484020566589</v>
      </c>
    </row>
    <row r="27" spans="1:14" ht="15.75" customHeight="1">
      <c r="A27" s="7" t="s">
        <v>52</v>
      </c>
      <c r="B27" s="31" t="s">
        <v>53</v>
      </c>
      <c r="C27" s="23" t="s">
        <v>54</v>
      </c>
      <c r="D27" s="35">
        <v>102736</v>
      </c>
      <c r="E27" s="35">
        <v>472995</v>
      </c>
      <c r="F27" s="35">
        <v>472995</v>
      </c>
      <c r="G27" s="28">
        <v>549709</v>
      </c>
      <c r="H27" s="28">
        <v>2690542</v>
      </c>
      <c r="I27" s="28">
        <f t="shared" si="6"/>
        <v>-2217547</v>
      </c>
      <c r="J27" s="29">
        <f t="shared" si="7"/>
        <v>-0.8242008487509208</v>
      </c>
      <c r="K27" s="35">
        <v>36892592</v>
      </c>
      <c r="L27" s="28">
        <v>33063397</v>
      </c>
      <c r="M27" s="28">
        <f t="shared" si="8"/>
        <v>3829195</v>
      </c>
      <c r="N27" s="29">
        <f t="shared" si="9"/>
        <v>0.11581371992720531</v>
      </c>
    </row>
    <row r="28" spans="1:14" ht="15.75" customHeight="1">
      <c r="A28" s="7" t="s">
        <v>55</v>
      </c>
      <c r="B28" s="31" t="s">
        <v>34</v>
      </c>
      <c r="C28" s="23" t="s">
        <v>54</v>
      </c>
      <c r="D28" s="35">
        <v>96845</v>
      </c>
      <c r="E28" s="35">
        <v>423436</v>
      </c>
      <c r="F28" s="35">
        <v>423436</v>
      </c>
      <c r="G28" s="28">
        <v>549284</v>
      </c>
      <c r="H28" s="28">
        <v>2614238</v>
      </c>
      <c r="I28" s="28">
        <f t="shared" si="6"/>
        <v>-2190802</v>
      </c>
      <c r="J28" s="29">
        <f t="shared" si="7"/>
        <v>-0.8380269891264682</v>
      </c>
      <c r="K28" s="35">
        <v>29091503</v>
      </c>
      <c r="L28" s="28">
        <v>25104573</v>
      </c>
      <c r="M28" s="28">
        <f t="shared" si="8"/>
        <v>3986930</v>
      </c>
      <c r="N28" s="29">
        <f t="shared" si="9"/>
        <v>0.15881289835122867</v>
      </c>
    </row>
    <row r="29" spans="1:14" ht="15.75" customHeight="1">
      <c r="A29" s="7" t="s">
        <v>56</v>
      </c>
      <c r="B29" s="31" t="s">
        <v>57</v>
      </c>
      <c r="C29" s="23" t="s">
        <v>54</v>
      </c>
      <c r="D29" s="35">
        <v>91473</v>
      </c>
      <c r="E29" s="35">
        <v>377003</v>
      </c>
      <c r="F29" s="35">
        <v>377003</v>
      </c>
      <c r="G29" s="28">
        <v>303030</v>
      </c>
      <c r="H29" s="28">
        <v>1332590</v>
      </c>
      <c r="I29" s="28">
        <f t="shared" si="6"/>
        <v>-955587</v>
      </c>
      <c r="J29" s="29">
        <f t="shared" si="7"/>
        <v>-0.7170900276904374</v>
      </c>
      <c r="K29" s="35">
        <v>19415727</v>
      </c>
      <c r="L29" s="28">
        <v>17286430</v>
      </c>
      <c r="M29" s="28">
        <f t="shared" si="8"/>
        <v>2129297</v>
      </c>
      <c r="N29" s="29">
        <f t="shared" si="9"/>
        <v>0.12317737092042717</v>
      </c>
    </row>
    <row r="30" spans="1:14" ht="15.75" customHeight="1">
      <c r="A30" s="7" t="s">
        <v>58</v>
      </c>
      <c r="B30" s="31" t="s">
        <v>42</v>
      </c>
      <c r="C30" s="23" t="s">
        <v>17</v>
      </c>
      <c r="D30" s="35">
        <v>99</v>
      </c>
      <c r="E30" s="35">
        <v>363</v>
      </c>
      <c r="F30" s="35">
        <v>363</v>
      </c>
      <c r="G30" s="28">
        <v>79</v>
      </c>
      <c r="H30" s="28">
        <v>342</v>
      </c>
      <c r="I30" s="28">
        <f t="shared" si="6"/>
        <v>21</v>
      </c>
      <c r="J30" s="29">
        <f t="shared" si="7"/>
        <v>0.06140350877192982</v>
      </c>
      <c r="K30" s="35">
        <v>12827</v>
      </c>
      <c r="L30" s="28">
        <v>11584</v>
      </c>
      <c r="M30" s="28">
        <f t="shared" si="8"/>
        <v>1243</v>
      </c>
      <c r="N30" s="29">
        <f t="shared" si="9"/>
        <v>0.10730317679558012</v>
      </c>
    </row>
    <row r="31" spans="1:14" ht="15.75" customHeight="1">
      <c r="A31" s="7" t="s">
        <v>59</v>
      </c>
      <c r="B31" s="31" t="s">
        <v>44</v>
      </c>
      <c r="C31" s="23" t="s">
        <v>17</v>
      </c>
      <c r="D31" s="35">
        <v>0</v>
      </c>
      <c r="E31" s="35">
        <v>0</v>
      </c>
      <c r="F31" s="35">
        <v>0</v>
      </c>
      <c r="G31" s="28">
        <v>0</v>
      </c>
      <c r="H31" s="28">
        <v>8</v>
      </c>
      <c r="I31" s="28">
        <f t="shared" si="6"/>
        <v>-8</v>
      </c>
      <c r="J31" s="29">
        <f t="shared" si="7"/>
        <v>-1</v>
      </c>
      <c r="K31" s="35">
        <v>25663</v>
      </c>
      <c r="L31" s="28">
        <v>23976</v>
      </c>
      <c r="M31" s="28">
        <f t="shared" si="8"/>
        <v>1687</v>
      </c>
      <c r="N31" s="29">
        <f t="shared" si="9"/>
        <v>0.07036202869536202</v>
      </c>
    </row>
    <row r="32" spans="1:14" ht="15.75" customHeight="1">
      <c r="A32" s="7" t="s">
        <v>60</v>
      </c>
      <c r="B32" s="27" t="s">
        <v>61</v>
      </c>
      <c r="C32" s="23"/>
      <c r="D32" s="23"/>
      <c r="E32" s="23"/>
      <c r="F32" s="24"/>
      <c r="G32" s="23"/>
      <c r="H32" s="24"/>
      <c r="I32" s="23"/>
      <c r="J32" s="23"/>
      <c r="K32" s="23"/>
      <c r="L32" s="23"/>
      <c r="M32" s="23"/>
      <c r="N32" s="25"/>
    </row>
    <row r="33" spans="1:14" ht="15.75" customHeight="1">
      <c r="A33" s="7" t="s">
        <v>62</v>
      </c>
      <c r="B33" s="31" t="s">
        <v>30</v>
      </c>
      <c r="C33" s="23" t="s">
        <v>17</v>
      </c>
      <c r="D33" s="35">
        <v>21895</v>
      </c>
      <c r="E33" s="35">
        <v>55937</v>
      </c>
      <c r="F33" s="35">
        <v>55937</v>
      </c>
      <c r="G33" s="28">
        <v>18094</v>
      </c>
      <c r="H33" s="28">
        <v>53403</v>
      </c>
      <c r="I33" s="28">
        <f aca="true" t="shared" si="10" ref="I33:I38">F33-H33</f>
        <v>2534</v>
      </c>
      <c r="J33" s="29">
        <f aca="true" t="shared" si="11" ref="J33:J38">IF(ISERROR(I33/H33),"",I33/H33)</f>
        <v>0.04745051776117447</v>
      </c>
      <c r="K33" s="35">
        <v>1328999</v>
      </c>
      <c r="L33" s="28">
        <v>1195138</v>
      </c>
      <c r="M33" s="28">
        <f aca="true" t="shared" si="12" ref="M33:M38">K33-L33</f>
        <v>133861</v>
      </c>
      <c r="N33" s="29">
        <f aca="true" t="shared" si="13" ref="N33:N38">IF(ISERROR(M33/L33),"",M33/L33)</f>
        <v>0.11200463879485047</v>
      </c>
    </row>
    <row r="34" spans="1:14" ht="15.75" customHeight="1">
      <c r="A34" s="7" t="s">
        <v>63</v>
      </c>
      <c r="B34" s="31" t="s">
        <v>64</v>
      </c>
      <c r="C34" s="23" t="s">
        <v>35</v>
      </c>
      <c r="D34" s="35">
        <v>168173.47</v>
      </c>
      <c r="E34" s="35">
        <v>465641.23</v>
      </c>
      <c r="F34" s="35">
        <v>465641.23</v>
      </c>
      <c r="G34" s="28">
        <v>118840.19</v>
      </c>
      <c r="H34" s="28">
        <v>357995.18</v>
      </c>
      <c r="I34" s="28">
        <f t="shared" si="10"/>
        <v>107646.04999999999</v>
      </c>
      <c r="J34" s="29">
        <f t="shared" si="11"/>
        <v>0.3006913389169094</v>
      </c>
      <c r="K34" s="35">
        <v>6680094.07</v>
      </c>
      <c r="L34" s="28">
        <v>5634491.87</v>
      </c>
      <c r="M34" s="28">
        <f t="shared" si="12"/>
        <v>1045602.2000000002</v>
      </c>
      <c r="N34" s="29">
        <f t="shared" si="13"/>
        <v>0.1855716937967647</v>
      </c>
    </row>
    <row r="35" spans="1:14" ht="15.75" customHeight="1">
      <c r="A35" s="7" t="s">
        <v>65</v>
      </c>
      <c r="B35" s="31" t="s">
        <v>66</v>
      </c>
      <c r="C35" s="23" t="s">
        <v>17</v>
      </c>
      <c r="D35" s="35">
        <v>5325</v>
      </c>
      <c r="E35" s="35">
        <v>18211</v>
      </c>
      <c r="F35" s="35">
        <v>18211</v>
      </c>
      <c r="G35" s="28">
        <v>3503</v>
      </c>
      <c r="H35" s="28">
        <v>12061</v>
      </c>
      <c r="I35" s="28">
        <f t="shared" si="10"/>
        <v>6150</v>
      </c>
      <c r="J35" s="29">
        <f t="shared" si="11"/>
        <v>0.5099079678301965</v>
      </c>
      <c r="K35" s="35">
        <v>502408</v>
      </c>
      <c r="L35" s="28">
        <v>443514</v>
      </c>
      <c r="M35" s="28">
        <f t="shared" si="12"/>
        <v>58894</v>
      </c>
      <c r="N35" s="29">
        <f t="shared" si="13"/>
        <v>0.13278949480737925</v>
      </c>
    </row>
    <row r="36" spans="1:14" ht="15.75" customHeight="1">
      <c r="A36" s="7" t="s">
        <v>67</v>
      </c>
      <c r="B36" s="31" t="s">
        <v>68</v>
      </c>
      <c r="C36" s="23" t="s">
        <v>17</v>
      </c>
      <c r="D36" s="35">
        <v>0</v>
      </c>
      <c r="E36" s="35">
        <v>0</v>
      </c>
      <c r="F36" s="35">
        <v>0</v>
      </c>
      <c r="G36" s="28">
        <v>1</v>
      </c>
      <c r="H36" s="28">
        <v>2</v>
      </c>
      <c r="I36" s="28">
        <f t="shared" si="10"/>
        <v>-2</v>
      </c>
      <c r="J36" s="29">
        <f t="shared" si="11"/>
        <v>-1</v>
      </c>
      <c r="K36" s="35">
        <v>251403</v>
      </c>
      <c r="L36" s="28">
        <v>252093</v>
      </c>
      <c r="M36" s="28">
        <f t="shared" si="12"/>
        <v>-690</v>
      </c>
      <c r="N36" s="29">
        <f t="shared" si="13"/>
        <v>-0.002737085123347336</v>
      </c>
    </row>
    <row r="37" spans="1:15" ht="15" customHeight="1">
      <c r="A37" s="7" t="s">
        <v>69</v>
      </c>
      <c r="B37" s="30" t="s">
        <v>70</v>
      </c>
      <c r="C37" s="23" t="s">
        <v>17</v>
      </c>
      <c r="D37" s="35">
        <v>2</v>
      </c>
      <c r="E37" s="35">
        <v>16</v>
      </c>
      <c r="F37" s="35">
        <v>16</v>
      </c>
      <c r="G37" s="28">
        <v>5</v>
      </c>
      <c r="H37" s="28">
        <v>25</v>
      </c>
      <c r="I37" s="28">
        <f t="shared" si="10"/>
        <v>-9</v>
      </c>
      <c r="J37" s="29">
        <f t="shared" si="11"/>
        <v>-0.36</v>
      </c>
      <c r="K37" s="35">
        <v>1959</v>
      </c>
      <c r="L37" s="28">
        <v>2051</v>
      </c>
      <c r="M37" s="28">
        <f t="shared" si="12"/>
        <v>-92</v>
      </c>
      <c r="N37" s="29">
        <f t="shared" si="13"/>
        <v>-0.04485616772306192</v>
      </c>
      <c r="O37" s="15"/>
    </row>
    <row r="38" spans="1:15" ht="15" customHeight="1">
      <c r="A38" s="7" t="s">
        <v>71</v>
      </c>
      <c r="B38" s="30" t="s">
        <v>72</v>
      </c>
      <c r="C38" s="23" t="s">
        <v>17</v>
      </c>
      <c r="D38" s="35">
        <v>0</v>
      </c>
      <c r="E38" s="35">
        <v>1</v>
      </c>
      <c r="F38" s="35">
        <v>1</v>
      </c>
      <c r="G38" s="28">
        <v>0</v>
      </c>
      <c r="H38" s="28">
        <v>0</v>
      </c>
      <c r="I38" s="28">
        <f t="shared" si="10"/>
        <v>1</v>
      </c>
      <c r="J38" s="29">
        <f t="shared" si="11"/>
      </c>
      <c r="K38" s="35">
        <v>0</v>
      </c>
      <c r="L38" s="28">
        <v>102</v>
      </c>
      <c r="M38" s="28">
        <f t="shared" si="12"/>
        <v>-102</v>
      </c>
      <c r="N38" s="29">
        <f t="shared" si="13"/>
        <v>-1</v>
      </c>
      <c r="O38" s="15"/>
    </row>
    <row r="39" spans="1:14" ht="15" customHeight="1">
      <c r="A39" s="8" t="s">
        <v>73</v>
      </c>
      <c r="B39" s="8" t="s">
        <v>73</v>
      </c>
      <c r="C39" s="9"/>
      <c r="D39" s="10"/>
      <c r="E39" s="10"/>
      <c r="F39" s="10"/>
      <c r="G39" s="10"/>
      <c r="H39" s="10"/>
      <c r="I39" s="16"/>
      <c r="J39" s="17"/>
      <c r="K39" s="10"/>
      <c r="L39" s="10"/>
      <c r="M39" s="16"/>
      <c r="N39" s="18"/>
    </row>
    <row r="40" spans="1:2" ht="14.25" customHeight="1">
      <c r="A40" s="11"/>
      <c r="B40" s="11"/>
    </row>
  </sheetData>
  <sheetProtection/>
  <mergeCells count="7">
    <mergeCell ref="B1:N1"/>
    <mergeCell ref="D3:F3"/>
    <mergeCell ref="G3:H3"/>
    <mergeCell ref="K3:N3"/>
    <mergeCell ref="A3:A4"/>
    <mergeCell ref="B3:B4"/>
    <mergeCell ref="C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罗袭</cp:lastModifiedBy>
  <cp:lastPrinted>2014-03-17T02:49:32Z</cp:lastPrinted>
  <dcterms:created xsi:type="dcterms:W3CDTF">2000-10-19T03:20:14Z</dcterms:created>
  <dcterms:modified xsi:type="dcterms:W3CDTF">2018-05-15T01:54:59Z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