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商事主体统计" sheetId="1" r:id="rId1"/>
  </sheets>
  <definedNames>
    <definedName name="_xlnm.Print_Area" localSheetId="0">'商事主体统计'!$B$1:$N$33</definedName>
    <definedName name="_xlnm.Print_Titles" localSheetId="0">'商事主体统计'!$3:$4</definedName>
  </definedNames>
  <calcPr fullCalcOnLoad="1"/>
</workbook>
</file>

<file path=xl/sharedStrings.xml><?xml version="1.0" encoding="utf-8"?>
<sst xmlns="http://schemas.openxmlformats.org/spreadsheetml/2006/main" count="117" uniqueCount="81">
  <si>
    <t>报告期：</t>
  </si>
  <si>
    <t>recordid</t>
  </si>
  <si>
    <t>项目</t>
  </si>
  <si>
    <t>单位</t>
  </si>
  <si>
    <t>本年情况</t>
  </si>
  <si>
    <t>上年情况</t>
  </si>
  <si>
    <t>历年累计</t>
  </si>
  <si>
    <t>4月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</si>
  <si>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</si>
  <si>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</si>
  <si>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</si>
  <si>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</si>
  <si>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</si>
  <si>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</si>
  <si>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</si>
  <si>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5508</t>
  </si>
  <si>
    <t>商事主体总数</t>
  </si>
  <si>
    <t>户</t>
  </si>
  <si>
    <t>5511</t>
  </si>
  <si>
    <t>（一）企业总数</t>
  </si>
  <si>
    <t>6a834f0d-3bb4-47d2-a2f3-b8ff36dcfe60</t>
  </si>
  <si>
    <t xml:space="preserve">       其中：法人企业</t>
  </si>
  <si>
    <t>30d87610-358a-45bb-b293-c33e9f88d4f7</t>
  </si>
  <si>
    <t xml:space="preserve">       自贸区商事主体总数</t>
  </si>
  <si>
    <t>1ce5c436-db6e-46fd-b6e5-ae4344134ba4</t>
  </si>
  <si>
    <t xml:space="preserve">    其中</t>
  </si>
  <si>
    <t>309671bf-9722-48d7-806c-10aee2cfb532</t>
  </si>
  <si>
    <t xml:space="preserve">       第一产业</t>
  </si>
  <si>
    <t>c6192ac0-f8f2-4072-92d8-892ed3c657a6</t>
  </si>
  <si>
    <t xml:space="preserve">       第二产业</t>
  </si>
  <si>
    <t>ab7c04c9-c744-44e1-8f12-0985b148e80f</t>
  </si>
  <si>
    <t xml:space="preserve">       第三产业</t>
  </si>
  <si>
    <t>5512</t>
  </si>
  <si>
    <t xml:space="preserve">    1、内资企业（含私营）</t>
  </si>
  <si>
    <t>de9faa12-74ab-4d39-a6cc-669d0be54732</t>
  </si>
  <si>
    <t xml:space="preserve">       户数</t>
  </si>
  <si>
    <t>a44109b7-4343-496e-90c6-7d8a58e6acda</t>
  </si>
  <si>
    <t xml:space="preserve">       其中:法人企业</t>
  </si>
  <si>
    <t>39dc465c-149a-46ff-acc8-192e7465d789</t>
  </si>
  <si>
    <t xml:space="preserve">       注册资本</t>
  </si>
  <si>
    <t>万元</t>
  </si>
  <si>
    <t>00b3e05c-85a7-4253-be36-478f730d1c18</t>
  </si>
  <si>
    <t xml:space="preserve">       其中：私营企业</t>
  </si>
  <si>
    <t>05c9b70b-a25d-4d7b-9b15-2b0bdaf6d555</t>
  </si>
  <si>
    <t xml:space="preserve">       私营法人企业</t>
  </si>
  <si>
    <t>e0730d1a-9931-479e-a190-7398bd22502e</t>
  </si>
  <si>
    <t>f59e7661-672b-410c-907f-cf3462673f51</t>
  </si>
  <si>
    <t xml:space="preserve">       注销企业户数</t>
  </si>
  <si>
    <t>9afd97d5-6341-4701-b3de-3ebec346d61a</t>
  </si>
  <si>
    <t xml:space="preserve">       吊销企业户数</t>
  </si>
  <si>
    <t>5513</t>
  </si>
  <si>
    <t xml:space="preserve">    2、外资企业</t>
  </si>
  <si>
    <t>3b9e42a6-dc8f-44cc-aaa7-941bddc757fa</t>
  </si>
  <si>
    <t>52f2a985-a1eb-49fc-aa38-f2e8bd7da7c6</t>
  </si>
  <si>
    <t xml:space="preserve">       其中：1.法人企业</t>
  </si>
  <si>
    <t>7c22e942-4ffb-4ad5-baef-4304fa7345f3</t>
  </si>
  <si>
    <t xml:space="preserve">       2.分支机构</t>
  </si>
  <si>
    <t>c85f2441-b79d-499a-ae44-284fec106596</t>
  </si>
  <si>
    <t xml:space="preserve">       投资总额</t>
  </si>
  <si>
    <t>万美元</t>
  </si>
  <si>
    <t>e1e8c0ba-5d3a-4956-ae37-0494a1ffed83</t>
  </si>
  <si>
    <t>ff5047e0-d3f5-4243-b239-d9ff6635d972</t>
  </si>
  <si>
    <t xml:space="preserve">       其中:外方认缴</t>
  </si>
  <si>
    <t>e6a82755-8195-4948-9626-6414440a3a9f</t>
  </si>
  <si>
    <t>a22de74d-9cbd-4f68-9ec1-56abd487d739</t>
  </si>
  <si>
    <t>5514</t>
  </si>
  <si>
    <t>（二）个体工商户总数</t>
  </si>
  <si>
    <t>edf1c7eb-8a57-4730-9dbb-16c92c573808</t>
  </si>
  <si>
    <t>aa47ab16-f630-465c-b463-e7d99561bfdc</t>
  </si>
  <si>
    <t xml:space="preserve">       资金数额</t>
  </si>
  <si>
    <t>b78b7ae9-57be-49cd-bf21-775f15584a9c</t>
  </si>
  <si>
    <t xml:space="preserve">       注销户数</t>
  </si>
  <si>
    <t>17ab244a-e73f-4cf7-aa5d-98b6c6985c35</t>
  </si>
  <si>
    <t xml:space="preserve">       吊销数</t>
  </si>
  <si>
    <t>5509</t>
  </si>
  <si>
    <t>常驻代表机构</t>
  </si>
  <si>
    <t>5510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</si>
  <si>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</si>
  <si>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</si>
  <si>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商事主体统计</t>
  </si>
  <si>
    <t>商事主体登记情况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</si>
</sst>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;[Red]\-0.00\ "/>
    <numFmt numFmtId="181" formatCode="0_);[Red]\(0\)"/>
    <numFmt numFmtId="182" formatCode="yyyy&quot;年&quot;m&quot;月&quot;;@"/>
    <numFmt numFmtId="183" formatCode="0.0%"/>
    <numFmt numFmtId="184" formatCode="0_ ;[Red]\-0\ "/>
    <numFmt numFmtId="185" formatCode="0.0%_ ;[Red]\-0.0%\ "/>
    <numFmt numFmtId="186" formatCode="0.000_ ;[Red]\-0.00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10"/>
      <color indexed="18"/>
      <name val="宋体"/>
      <family val="0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sz val="10"/>
      <color indexed="62"/>
      <name val="黑体"/>
      <family val="3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62"/>
      <name val="黑体"/>
      <family val="3"/>
    </font>
    <font>
      <sz val="10"/>
      <color indexed="62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81" fontId="14" fillId="0" borderId="0" xfId="0" applyNumberFormat="1" applyFont="1" applyFill="1" applyBorder="1" applyAlignment="1" applyProtection="1">
      <alignment/>
      <protection/>
    </xf>
    <xf numFmtId="183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 applyProtection="1">
      <alignment vertical="center"/>
      <protection/>
    </xf>
    <xf numFmtId="181" fontId="4" fillId="33" borderId="0" xfId="0" applyNumberFormat="1" applyFont="1" applyFill="1" applyBorder="1" applyAlignment="1" applyProtection="1">
      <alignment vertical="center"/>
      <protection/>
    </xf>
    <xf numFmtId="180" fontId="3" fillId="33" borderId="0" xfId="0" applyNumberFormat="1" applyFont="1" applyFill="1" applyBorder="1" applyAlignment="1" applyProtection="1">
      <alignment horizontal="right" vertical="center"/>
      <protection/>
    </xf>
    <xf numFmtId="182" fontId="16" fillId="33" borderId="0" xfId="0" applyNumberFormat="1" applyFont="1" applyFill="1" applyBorder="1" applyAlignment="1" applyProtection="1">
      <alignment vertical="center"/>
      <protection/>
    </xf>
    <xf numFmtId="180" fontId="3" fillId="34" borderId="10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184" fontId="18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83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180" fontId="3" fillId="34" borderId="11" xfId="0" applyNumberFormat="1" applyFont="1" applyFill="1" applyBorder="1" applyAlignment="1" applyProtection="1">
      <alignment horizontal="center" vertical="center"/>
      <protection/>
    </xf>
    <xf numFmtId="180" fontId="3" fillId="34" borderId="12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57" fontId="16" fillId="0" borderId="10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185" fontId="17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5" xfId="0" applyNumberFormat="1" applyFont="1" applyFill="1" applyBorder="1" applyAlignment="1" applyProtection="1">
      <alignment/>
      <protection/>
    </xf>
    <xf numFmtId="180" fontId="3" fillId="0" borderId="10" xfId="0" applyNumberFormat="1" applyFont="1" applyFill="1" applyBorder="1" applyAlignment="1" applyProtection="1">
      <alignment/>
      <protection/>
    </xf>
    <xf numFmtId="184" fontId="18" fillId="0" borderId="10" xfId="0" applyNumberFormat="1" applyFont="1" applyFill="1" applyBorder="1" applyAlignment="1" applyProtection="1">
      <alignment horizontal="center" vertical="center"/>
      <protection locked="0"/>
    </xf>
    <xf numFmtId="180" fontId="8" fillId="0" borderId="15" xfId="0" applyNumberFormat="1" applyFont="1" applyFill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zoomScalePageLayoutView="0" workbookViewId="0" topLeftCell="B1">
      <selection activeCell="I12" sqref="I12"/>
    </sheetView>
  </sheetViews>
  <sheetFormatPr defaultColWidth="9.140625" defaultRowHeight="14.25" customHeight="1"/>
  <cols>
    <col min="1" max="1" width="0" style="1" hidden="1" customWidth="1"/>
    <col min="2" max="2" width="30.140625" style="1" customWidth="1"/>
    <col min="3" max="3" width="8.421875" style="2" customWidth="1"/>
    <col min="4" max="4" width="9.8515625" style="1" customWidth="1"/>
    <col min="5" max="5" width="0" style="1" hidden="1" customWidth="1"/>
    <col min="6" max="6" width="9.421875" style="1" customWidth="1"/>
    <col min="7" max="7" width="9.421875" style="1" bestFit="1" customWidth="1"/>
    <col min="8" max="8" width="12.00390625" style="3" customWidth="1"/>
    <col min="9" max="9" width="18.421875" style="3" customWidth="1"/>
    <col min="10" max="10" width="19.421875" style="3" customWidth="1"/>
    <col min="11" max="11" width="9.57421875" style="1" customWidth="1"/>
    <col min="12" max="12" width="12.00390625" style="1" customWidth="1"/>
    <col min="13" max="13" width="17.421875" style="1" customWidth="1"/>
    <col min="14" max="14" width="17.7109375" style="4" customWidth="1"/>
    <col min="15" max="16384" width="9.00390625" style="1" customWidth="1"/>
  </cols>
  <sheetData>
    <row r="1" spans="2:14" ht="25.5" customHeight="1">
      <c r="B1" s="20" t="s">
        <v>79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5" customFormat="1" ht="13.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6"/>
      <c r="L2" s="6"/>
      <c r="M2" s="8" t="s">
        <v>0</v>
      </c>
      <c r="N2" s="9">
        <v>43556</v>
      </c>
    </row>
    <row r="3" spans="1:14" s="5" customFormat="1" ht="12" customHeight="1">
      <c r="A3" s="21" t="s">
        <v>1</v>
      </c>
      <c r="B3" s="23" t="s">
        <v>2</v>
      </c>
      <c r="C3" s="23" t="s">
        <v>3</v>
      </c>
      <c r="D3" s="24" t="s">
        <v>4</v>
      </c>
      <c r="E3" s="25"/>
      <c r="F3" s="26"/>
      <c r="G3" s="24" t="s">
        <v>5</v>
      </c>
      <c r="H3" s="26"/>
      <c r="I3" s="27"/>
      <c r="J3" s="27"/>
      <c r="K3" s="24" t="s">
        <v>6</v>
      </c>
      <c r="L3" s="25"/>
      <c r="M3" s="25"/>
      <c r="N3" s="26"/>
    </row>
    <row r="4" spans="1:14" s="5" customFormat="1" ht="28.5" customHeight="1">
      <c r="A4" s="22"/>
      <c r="B4" s="28"/>
      <c r="C4" s="28"/>
      <c r="D4" s="29" t="s">
        <v>7</v>
      </c>
      <c r="E4" s="29"/>
      <c r="F4" s="30" t="s">
        <v>8</v>
      </c>
      <c r="G4" s="29" t="s">
        <v>7</v>
      </c>
      <c r="H4" s="30" t="s">
        <v>8</v>
      </c>
      <c r="I4" s="27" t="s">
        <v>9</v>
      </c>
      <c r="J4" s="27" t="s">
        <v>10</v>
      </c>
      <c r="K4" s="29" t="s">
        <v>11</v>
      </c>
      <c r="L4" s="29" t="s">
        <v>12</v>
      </c>
      <c r="M4" s="29" t="s">
        <v>13</v>
      </c>
      <c r="N4" s="31" t="s">
        <v>14</v>
      </c>
    </row>
    <row r="5" spans="1:14" s="5" customFormat="1" ht="28.5" customHeight="1">
      <c r="A5" s="10" t="s">
        <v>1</v>
      </c>
      <c r="B5" s="32" t="s">
        <v>80</v>
      </c>
      <c r="C5" s="29"/>
      <c r="D5" s="29"/>
      <c r="E5" s="29"/>
      <c r="F5" s="30"/>
      <c r="G5" s="29"/>
      <c r="H5" s="30"/>
      <c r="I5" s="29"/>
      <c r="J5" s="29"/>
      <c r="K5" s="29"/>
      <c r="L5" s="29"/>
      <c r="M5" s="29"/>
      <c r="N5" s="31"/>
    </row>
    <row r="6" spans="1:23" s="5" customFormat="1" ht="28.5" customHeight="1">
      <c r="A6" s="10" t="s">
        <v>15</v>
      </c>
      <c r="B6" s="33" t="s">
        <v>16</v>
      </c>
      <c r="C6" s="29" t="s">
        <v>17</v>
      </c>
      <c r="D6" s="34">
        <f>D7+D33</f>
        <v>51042</v>
      </c>
      <c r="E6" s="34">
        <v>149948</v>
      </c>
      <c r="F6" s="34">
        <f>F7+F33</f>
        <v>149948</v>
      </c>
      <c r="G6" s="34">
        <f>G7+G33</f>
        <v>55615</v>
      </c>
      <c r="H6" s="34">
        <f>H7+H33</f>
        <v>156525</v>
      </c>
      <c r="I6" s="34">
        <f>F6-H6</f>
        <v>-6577</v>
      </c>
      <c r="J6" s="35">
        <f>IF(ISERROR(I6/H6),"",I6/H6)</f>
        <v>-0.04201884682957994</v>
      </c>
      <c r="K6" s="34">
        <f>K7+K33</f>
        <v>3193908</v>
      </c>
      <c r="L6" s="34">
        <f>L7+L33</f>
        <v>3188376</v>
      </c>
      <c r="M6" s="34">
        <f>K6-L6</f>
        <v>5532</v>
      </c>
      <c r="N6" s="35">
        <f>IF(ISERROR(M6/L6),"",M6/L6)</f>
        <v>0.00173505257849137</v>
      </c>
      <c r="O6" s="11"/>
      <c r="P6" s="11"/>
      <c r="Q6" s="11"/>
      <c r="R6" s="11"/>
      <c r="S6" s="11"/>
      <c r="T6" s="11"/>
      <c r="U6" s="11"/>
      <c r="V6" s="11"/>
      <c r="W6" s="11"/>
    </row>
    <row r="7" spans="1:14" ht="15.75" customHeight="1">
      <c r="A7" s="10" t="s">
        <v>18</v>
      </c>
      <c r="B7" s="36" t="s">
        <v>19</v>
      </c>
      <c r="C7" s="29" t="s">
        <v>17</v>
      </c>
      <c r="D7" s="34">
        <f>D15+D24</f>
        <v>25653</v>
      </c>
      <c r="E7" s="34">
        <v>83381</v>
      </c>
      <c r="F7" s="34">
        <f>F15+F24</f>
        <v>83381</v>
      </c>
      <c r="G7" s="34">
        <f>G15+G24</f>
        <v>33720</v>
      </c>
      <c r="H7" s="34">
        <f>H15+H24</f>
        <v>100588</v>
      </c>
      <c r="I7" s="34">
        <f>F7-H7</f>
        <v>-17207</v>
      </c>
      <c r="J7" s="35">
        <f>IF(ISERROR(I7/H7),"",I7/H7)</f>
        <v>-0.17106414284010021</v>
      </c>
      <c r="K7" s="34">
        <f>K15+K24</f>
        <v>2015654</v>
      </c>
      <c r="L7" s="34">
        <f>L15+L24</f>
        <v>1859377</v>
      </c>
      <c r="M7" s="34">
        <f>K7-L7</f>
        <v>156277</v>
      </c>
      <c r="N7" s="35">
        <f>IF(ISERROR(M7/L7),"",M7/L7)</f>
        <v>0.0840480440491627</v>
      </c>
    </row>
    <row r="8" spans="1:14" ht="15.75" customHeight="1">
      <c r="A8" s="10" t="s">
        <v>20</v>
      </c>
      <c r="B8" s="37" t="s">
        <v>21</v>
      </c>
      <c r="C8" s="29" t="s">
        <v>17</v>
      </c>
      <c r="D8" s="34">
        <v>24340</v>
      </c>
      <c r="E8" s="34">
        <v>79496</v>
      </c>
      <c r="F8" s="34">
        <v>79496</v>
      </c>
      <c r="G8" s="34">
        <v>29744</v>
      </c>
      <c r="H8" s="34">
        <v>92172</v>
      </c>
      <c r="I8" s="34">
        <f>F8-H8</f>
        <v>-12676</v>
      </c>
      <c r="J8" s="35">
        <f>IF(ISERROR(I8/H8),"",I8/H8)</f>
        <v>-0.13752549581217724</v>
      </c>
      <c r="K8" s="34">
        <v>1918215</v>
      </c>
      <c r="L8" s="34">
        <v>1771949</v>
      </c>
      <c r="M8" s="34">
        <f>K8-L8</f>
        <v>146266</v>
      </c>
      <c r="N8" s="35">
        <f>IF(ISERROR(M8/L8),"",M8/L8)</f>
        <v>0.08254526512896251</v>
      </c>
    </row>
    <row r="9" spans="1:14" ht="15.75" customHeight="1">
      <c r="A9" s="10" t="s">
        <v>22</v>
      </c>
      <c r="B9" s="37" t="s">
        <v>23</v>
      </c>
      <c r="C9" s="29" t="s">
        <v>17</v>
      </c>
      <c r="D9" s="38">
        <v>1129</v>
      </c>
      <c r="E9" s="34">
        <v>0</v>
      </c>
      <c r="F9" s="34">
        <v>3527</v>
      </c>
      <c r="G9" s="38">
        <v>2236</v>
      </c>
      <c r="H9" s="38">
        <v>7177</v>
      </c>
      <c r="I9" s="34">
        <f>F9-H9</f>
        <v>-3650</v>
      </c>
      <c r="J9" s="35">
        <f>IF(ISERROR(I9/H9),"",I9/H9)</f>
        <v>-0.5085690399888533</v>
      </c>
      <c r="K9" s="38">
        <v>171107</v>
      </c>
      <c r="L9" s="34">
        <v>169831</v>
      </c>
      <c r="M9" s="34">
        <f>K9-L9</f>
        <v>1276</v>
      </c>
      <c r="N9" s="35">
        <f>IF(ISERROR(M9/L9),"",M9/L9)</f>
        <v>0.007513351508264098</v>
      </c>
    </row>
    <row r="10" spans="1:14" ht="15.75" customHeight="1">
      <c r="A10" s="10" t="s">
        <v>24</v>
      </c>
      <c r="B10" s="39" t="s">
        <v>25</v>
      </c>
      <c r="C10" s="29"/>
      <c r="D10" s="29"/>
      <c r="E10" s="29"/>
      <c r="F10" s="30"/>
      <c r="G10" s="29"/>
      <c r="H10" s="30"/>
      <c r="I10" s="29"/>
      <c r="J10" s="29"/>
      <c r="K10" s="29"/>
      <c r="L10" s="29"/>
      <c r="M10" s="29"/>
      <c r="N10" s="31"/>
    </row>
    <row r="11" spans="1:14" ht="15.75" customHeight="1">
      <c r="A11" s="10" t="s">
        <v>26</v>
      </c>
      <c r="B11" s="37" t="s">
        <v>27</v>
      </c>
      <c r="C11" s="29" t="s">
        <v>17</v>
      </c>
      <c r="D11" s="38">
        <v>65</v>
      </c>
      <c r="E11" s="34">
        <v>199</v>
      </c>
      <c r="F11" s="34">
        <v>199</v>
      </c>
      <c r="G11" s="38">
        <v>66</v>
      </c>
      <c r="H11" s="38">
        <v>204</v>
      </c>
      <c r="I11" s="34">
        <f>F11-H11</f>
        <v>-5</v>
      </c>
      <c r="J11" s="35">
        <f>IF(ISERROR(I11/H11),"",I11/H11)</f>
        <v>-0.024509803921568627</v>
      </c>
      <c r="K11" s="38">
        <v>4275</v>
      </c>
      <c r="L11" s="34">
        <v>3879</v>
      </c>
      <c r="M11" s="34">
        <f>K11-L11</f>
        <v>396</v>
      </c>
      <c r="N11" s="35">
        <f>IF(ISERROR(M11/L11),"",M11/L11)</f>
        <v>0.10208816705336426</v>
      </c>
    </row>
    <row r="12" spans="1:14" ht="15.75" customHeight="1">
      <c r="A12" s="10" t="s">
        <v>28</v>
      </c>
      <c r="B12" s="37" t="s">
        <v>29</v>
      </c>
      <c r="C12" s="29" t="s">
        <v>17</v>
      </c>
      <c r="D12" s="38">
        <v>2183</v>
      </c>
      <c r="E12" s="34">
        <v>6716</v>
      </c>
      <c r="F12" s="34">
        <v>6716</v>
      </c>
      <c r="G12" s="38">
        <v>2262</v>
      </c>
      <c r="H12" s="38">
        <v>6554</v>
      </c>
      <c r="I12" s="34">
        <f>F12-H12</f>
        <v>162</v>
      </c>
      <c r="J12" s="35">
        <f>IF(ISERROR(I12/H12),"",I12/H12)</f>
        <v>0.02471772963075984</v>
      </c>
      <c r="K12" s="38">
        <v>199551</v>
      </c>
      <c r="L12" s="34">
        <v>188486</v>
      </c>
      <c r="M12" s="34">
        <f>K12-L12</f>
        <v>11065</v>
      </c>
      <c r="N12" s="35">
        <f>IF(ISERROR(M12/L12),"",M12/L12)</f>
        <v>0.05870462527720892</v>
      </c>
    </row>
    <row r="13" spans="1:14" ht="15.75" customHeight="1">
      <c r="A13" s="10" t="s">
        <v>30</v>
      </c>
      <c r="B13" s="37" t="s">
        <v>31</v>
      </c>
      <c r="C13" s="29" t="s">
        <v>17</v>
      </c>
      <c r="D13" s="38">
        <v>23405</v>
      </c>
      <c r="E13" s="34">
        <v>76466</v>
      </c>
      <c r="F13" s="34">
        <v>76466</v>
      </c>
      <c r="G13" s="38">
        <v>31389</v>
      </c>
      <c r="H13" s="38">
        <v>93930</v>
      </c>
      <c r="I13" s="34">
        <f>F13-H13</f>
        <v>-17464</v>
      </c>
      <c r="J13" s="35">
        <f>IF(ISERROR(I13/H13),"",I13/H13)</f>
        <v>-0.18592568934312786</v>
      </c>
      <c r="K13" s="38">
        <v>1811828</v>
      </c>
      <c r="L13" s="34">
        <v>1667012</v>
      </c>
      <c r="M13" s="34">
        <f>K13-L13</f>
        <v>144816</v>
      </c>
      <c r="N13" s="35">
        <f>IF(ISERROR(M13/L13),"",M13/L13)</f>
        <v>0.08687160020443764</v>
      </c>
    </row>
    <row r="14" spans="1:14" ht="15.75" customHeight="1">
      <c r="A14" s="10" t="s">
        <v>32</v>
      </c>
      <c r="B14" s="39" t="s">
        <v>33</v>
      </c>
      <c r="C14" s="29"/>
      <c r="D14" s="29"/>
      <c r="E14" s="29"/>
      <c r="F14" s="30"/>
      <c r="G14" s="29"/>
      <c r="H14" s="30"/>
      <c r="I14" s="29"/>
      <c r="J14" s="29"/>
      <c r="K14" s="29"/>
      <c r="L14" s="29"/>
      <c r="M14" s="29"/>
      <c r="N14" s="31"/>
    </row>
    <row r="15" spans="1:14" ht="15.75" customHeight="1">
      <c r="A15" s="10" t="s">
        <v>34</v>
      </c>
      <c r="B15" s="37" t="s">
        <v>35</v>
      </c>
      <c r="C15" s="29" t="s">
        <v>17</v>
      </c>
      <c r="D15" s="38">
        <v>25158</v>
      </c>
      <c r="E15" s="38">
        <v>81482</v>
      </c>
      <c r="F15" s="38">
        <v>81482</v>
      </c>
      <c r="G15" s="34">
        <v>32241</v>
      </c>
      <c r="H15" s="34">
        <v>93498</v>
      </c>
      <c r="I15" s="34">
        <f aca="true" t="shared" si="0" ref="I15:I22">F15-H15</f>
        <v>-12016</v>
      </c>
      <c r="J15" s="35">
        <f aca="true" t="shared" si="1" ref="J15:J22">IF(ISERROR(I15/H15),"",I15/H15)</f>
        <v>-0.12851611799182872</v>
      </c>
      <c r="K15" s="38">
        <v>1949148</v>
      </c>
      <c r="L15" s="34">
        <v>1801800</v>
      </c>
      <c r="M15" s="34">
        <f aca="true" t="shared" si="2" ref="M15:M22">K15-L15</f>
        <v>147348</v>
      </c>
      <c r="N15" s="35">
        <f aca="true" t="shared" si="3" ref="N15:N22">IF(ISERROR(M15/L15),"",M15/L15)</f>
        <v>0.08177822177822178</v>
      </c>
    </row>
    <row r="16" spans="1:14" ht="15.75" customHeight="1">
      <c r="A16" s="10" t="s">
        <v>36</v>
      </c>
      <c r="B16" s="37" t="s">
        <v>37</v>
      </c>
      <c r="C16" s="29" t="s">
        <v>17</v>
      </c>
      <c r="D16" s="38">
        <v>23920</v>
      </c>
      <c r="E16" s="38">
        <v>77858</v>
      </c>
      <c r="F16" s="38">
        <v>77858</v>
      </c>
      <c r="G16" s="34">
        <v>28340</v>
      </c>
      <c r="H16" s="34">
        <v>85349</v>
      </c>
      <c r="I16" s="34">
        <f t="shared" si="0"/>
        <v>-7491</v>
      </c>
      <c r="J16" s="35">
        <f t="shared" si="1"/>
        <v>-0.08776904240237143</v>
      </c>
      <c r="K16" s="38">
        <v>1861254</v>
      </c>
      <c r="L16" s="34">
        <v>1723783</v>
      </c>
      <c r="M16" s="34">
        <f t="shared" si="2"/>
        <v>137471</v>
      </c>
      <c r="N16" s="35">
        <f t="shared" si="3"/>
        <v>0.07974959725209031</v>
      </c>
    </row>
    <row r="17" spans="1:14" ht="15.75" customHeight="1">
      <c r="A17" s="10" t="s">
        <v>38</v>
      </c>
      <c r="B17" s="37" t="s">
        <v>39</v>
      </c>
      <c r="C17" s="29" t="s">
        <v>40</v>
      </c>
      <c r="D17" s="38">
        <v>24888396</v>
      </c>
      <c r="E17" s="38">
        <v>83305087</v>
      </c>
      <c r="F17" s="38">
        <v>83305087</v>
      </c>
      <c r="G17" s="34">
        <v>34719412.77</v>
      </c>
      <c r="H17" s="34">
        <v>113753399.1</v>
      </c>
      <c r="I17" s="34">
        <f t="shared" si="0"/>
        <v>-30448312.099999994</v>
      </c>
      <c r="J17" s="35">
        <f t="shared" si="1"/>
        <v>-0.2676694704589271</v>
      </c>
      <c r="K17" s="38">
        <v>2170814029</v>
      </c>
      <c r="L17" s="34">
        <v>2025226959.76</v>
      </c>
      <c r="M17" s="34">
        <f t="shared" si="2"/>
        <v>145587069.24</v>
      </c>
      <c r="N17" s="35">
        <f t="shared" si="3"/>
        <v>0.07188679201527756</v>
      </c>
    </row>
    <row r="18" spans="1:14" ht="15.75" customHeight="1">
      <c r="A18" s="10" t="s">
        <v>41</v>
      </c>
      <c r="B18" s="37" t="s">
        <v>42</v>
      </c>
      <c r="C18" s="29" t="s">
        <v>17</v>
      </c>
      <c r="D18" s="38">
        <v>25108</v>
      </c>
      <c r="E18" s="38">
        <v>81412</v>
      </c>
      <c r="F18" s="38">
        <v>81412</v>
      </c>
      <c r="G18" s="34">
        <v>32230</v>
      </c>
      <c r="H18" s="34">
        <v>93461</v>
      </c>
      <c r="I18" s="34">
        <f t="shared" si="0"/>
        <v>-12049</v>
      </c>
      <c r="J18" s="35">
        <f t="shared" si="1"/>
        <v>-0.12892008431324295</v>
      </c>
      <c r="K18" s="38">
        <v>1940829</v>
      </c>
      <c r="L18" s="34">
        <v>1793226</v>
      </c>
      <c r="M18" s="34">
        <f t="shared" si="2"/>
        <v>147603</v>
      </c>
      <c r="N18" s="35">
        <f t="shared" si="3"/>
        <v>0.08231143202251139</v>
      </c>
    </row>
    <row r="19" spans="1:14" ht="15.75" customHeight="1">
      <c r="A19" s="10" t="s">
        <v>43</v>
      </c>
      <c r="B19" s="37" t="s">
        <v>44</v>
      </c>
      <c r="C19" s="29" t="s">
        <v>17</v>
      </c>
      <c r="D19" s="38">
        <v>23916</v>
      </c>
      <c r="E19" s="38">
        <v>77851</v>
      </c>
      <c r="F19" s="38">
        <v>77851</v>
      </c>
      <c r="G19" s="34">
        <v>28339</v>
      </c>
      <c r="H19" s="34">
        <v>85344</v>
      </c>
      <c r="I19" s="34">
        <f t="shared" si="0"/>
        <v>-7493</v>
      </c>
      <c r="J19" s="35">
        <f t="shared" si="1"/>
        <v>-0.08779761904761904</v>
      </c>
      <c r="K19" s="38">
        <v>1856701</v>
      </c>
      <c r="L19" s="34">
        <v>1719186</v>
      </c>
      <c r="M19" s="34">
        <f t="shared" si="2"/>
        <v>137515</v>
      </c>
      <c r="N19" s="35">
        <f t="shared" si="3"/>
        <v>0.07998843638791847</v>
      </c>
    </row>
    <row r="20" spans="1:14" ht="15.75" customHeight="1">
      <c r="A20" s="10" t="s">
        <v>45</v>
      </c>
      <c r="B20" s="37" t="s">
        <v>39</v>
      </c>
      <c r="C20" s="29" t="s">
        <v>40</v>
      </c>
      <c r="D20" s="38">
        <v>24167391</v>
      </c>
      <c r="E20" s="38">
        <v>82531182</v>
      </c>
      <c r="F20" s="38">
        <v>82531182</v>
      </c>
      <c r="G20" s="34">
        <v>34709412.77</v>
      </c>
      <c r="H20" s="34">
        <v>113640539.1</v>
      </c>
      <c r="I20" s="34">
        <f t="shared" si="0"/>
        <v>-31109357.099999994</v>
      </c>
      <c r="J20" s="35">
        <f t="shared" si="1"/>
        <v>-0.27375228370418736</v>
      </c>
      <c r="K20" s="38">
        <v>2152818878</v>
      </c>
      <c r="L20" s="34">
        <v>2008901718.11</v>
      </c>
      <c r="M20" s="34">
        <f t="shared" si="2"/>
        <v>143917159.8900001</v>
      </c>
      <c r="N20" s="35">
        <f t="shared" si="3"/>
        <v>0.07163972164123548</v>
      </c>
    </row>
    <row r="21" spans="1:14" ht="15.75" customHeight="1">
      <c r="A21" s="10" t="s">
        <v>46</v>
      </c>
      <c r="B21" s="37" t="s">
        <v>47</v>
      </c>
      <c r="C21" s="29" t="s">
        <v>17</v>
      </c>
      <c r="D21" s="38">
        <v>10545</v>
      </c>
      <c r="E21" s="38">
        <v>40895</v>
      </c>
      <c r="F21" s="38">
        <v>40895</v>
      </c>
      <c r="G21" s="34">
        <v>2279</v>
      </c>
      <c r="H21" s="34">
        <v>10415</v>
      </c>
      <c r="I21" s="34">
        <f t="shared" si="0"/>
        <v>30480</v>
      </c>
      <c r="J21" s="35">
        <f t="shared" si="1"/>
        <v>2.926548247719635</v>
      </c>
      <c r="K21" s="38">
        <v>197575</v>
      </c>
      <c r="L21" s="34">
        <v>120939</v>
      </c>
      <c r="M21" s="34">
        <f t="shared" si="2"/>
        <v>76636</v>
      </c>
      <c r="N21" s="35">
        <f t="shared" si="3"/>
        <v>0.6336748278057533</v>
      </c>
    </row>
    <row r="22" spans="1:14" ht="15.75" customHeight="1">
      <c r="A22" s="10" t="s">
        <v>48</v>
      </c>
      <c r="B22" s="37" t="s">
        <v>49</v>
      </c>
      <c r="C22" s="29" t="s">
        <v>17</v>
      </c>
      <c r="D22" s="38">
        <v>0</v>
      </c>
      <c r="E22" s="38">
        <v>0</v>
      </c>
      <c r="F22" s="38">
        <v>0</v>
      </c>
      <c r="G22" s="34">
        <v>0</v>
      </c>
      <c r="H22" s="34">
        <v>0</v>
      </c>
      <c r="I22" s="34">
        <f t="shared" si="0"/>
        <v>0</v>
      </c>
      <c r="J22" s="35">
        <f t="shared" si="1"/>
      </c>
      <c r="K22" s="38">
        <v>279594</v>
      </c>
      <c r="L22" s="34">
        <v>246313</v>
      </c>
      <c r="M22" s="34">
        <f t="shared" si="2"/>
        <v>33281</v>
      </c>
      <c r="N22" s="35">
        <f t="shared" si="3"/>
        <v>0.13511670110793988</v>
      </c>
    </row>
    <row r="23" spans="1:14" ht="15.75" customHeight="1">
      <c r="A23" s="10" t="s">
        <v>50</v>
      </c>
      <c r="B23" s="39" t="s">
        <v>51</v>
      </c>
      <c r="C23" s="29"/>
      <c r="D23" s="29"/>
      <c r="E23" s="29"/>
      <c r="F23" s="30"/>
      <c r="G23" s="29"/>
      <c r="H23" s="30"/>
      <c r="I23" s="29"/>
      <c r="J23" s="29"/>
      <c r="K23" s="29"/>
      <c r="L23" s="29"/>
      <c r="M23" s="29"/>
      <c r="N23" s="31"/>
    </row>
    <row r="24" spans="1:14" ht="15.75" customHeight="1">
      <c r="A24" s="10" t="s">
        <v>52</v>
      </c>
      <c r="B24" s="37" t="s">
        <v>35</v>
      </c>
      <c r="C24" s="29" t="s">
        <v>17</v>
      </c>
      <c r="D24" s="38">
        <v>495</v>
      </c>
      <c r="E24" s="38">
        <v>1899</v>
      </c>
      <c r="F24" s="38">
        <v>1899</v>
      </c>
      <c r="G24" s="34">
        <v>1479</v>
      </c>
      <c r="H24" s="34">
        <v>7090</v>
      </c>
      <c r="I24" s="34">
        <f aca="true" t="shared" si="4" ref="I24:I31">F24-H24</f>
        <v>-5191</v>
      </c>
      <c r="J24" s="35">
        <f aca="true" t="shared" si="5" ref="J24:J31">IF(ISERROR(I24/H24),"",I24/H24)</f>
        <v>-0.7321579689703808</v>
      </c>
      <c r="K24" s="38">
        <v>66506</v>
      </c>
      <c r="L24" s="34">
        <v>57577</v>
      </c>
      <c r="M24" s="34">
        <f aca="true" t="shared" si="6" ref="M24:M31">K24-L24</f>
        <v>8929</v>
      </c>
      <c r="N24" s="35">
        <f aca="true" t="shared" si="7" ref="N24:N31">IF(ISERROR(M24/L24),"",M24/L24)</f>
        <v>0.15507928513121558</v>
      </c>
    </row>
    <row r="25" spans="1:14" ht="15.75" customHeight="1">
      <c r="A25" s="10" t="s">
        <v>53</v>
      </c>
      <c r="B25" s="37" t="s">
        <v>54</v>
      </c>
      <c r="C25" s="29" t="s">
        <v>17</v>
      </c>
      <c r="D25" s="38">
        <v>420</v>
      </c>
      <c r="E25" s="38">
        <v>1638</v>
      </c>
      <c r="F25" s="38">
        <v>1638</v>
      </c>
      <c r="G25" s="34">
        <v>1404</v>
      </c>
      <c r="H25" s="34">
        <v>6823</v>
      </c>
      <c r="I25" s="34">
        <f t="shared" si="4"/>
        <v>-5185</v>
      </c>
      <c r="J25" s="35">
        <f t="shared" si="5"/>
        <v>-0.759929649714202</v>
      </c>
      <c r="K25" s="38">
        <v>56961</v>
      </c>
      <c r="L25" s="34">
        <v>48166</v>
      </c>
      <c r="M25" s="34">
        <f t="shared" si="6"/>
        <v>8795</v>
      </c>
      <c r="N25" s="35">
        <f t="shared" si="7"/>
        <v>0.18259768301291368</v>
      </c>
    </row>
    <row r="26" spans="1:14" ht="15.75" customHeight="1">
      <c r="A26" s="10" t="s">
        <v>55</v>
      </c>
      <c r="B26" s="37" t="s">
        <v>56</v>
      </c>
      <c r="C26" s="29" t="s">
        <v>17</v>
      </c>
      <c r="D26" s="38">
        <v>75</v>
      </c>
      <c r="E26" s="38">
        <v>261</v>
      </c>
      <c r="F26" s="38">
        <v>261</v>
      </c>
      <c r="G26" s="34">
        <v>75</v>
      </c>
      <c r="H26" s="34">
        <v>267</v>
      </c>
      <c r="I26" s="34">
        <f t="shared" si="4"/>
        <v>-6</v>
      </c>
      <c r="J26" s="35">
        <f t="shared" si="5"/>
        <v>-0.02247191011235955</v>
      </c>
      <c r="K26" s="38">
        <v>9545</v>
      </c>
      <c r="L26" s="34">
        <v>9411</v>
      </c>
      <c r="M26" s="34">
        <f t="shared" si="6"/>
        <v>134</v>
      </c>
      <c r="N26" s="35">
        <f t="shared" si="7"/>
        <v>0.014238656890872383</v>
      </c>
    </row>
    <row r="27" spans="1:14" ht="15.75" customHeight="1">
      <c r="A27" s="10" t="s">
        <v>57</v>
      </c>
      <c r="B27" s="37" t="s">
        <v>58</v>
      </c>
      <c r="C27" s="29" t="s">
        <v>59</v>
      </c>
      <c r="D27" s="38">
        <v>139534</v>
      </c>
      <c r="E27" s="38">
        <v>346441</v>
      </c>
      <c r="F27" s="38">
        <v>346441</v>
      </c>
      <c r="G27" s="34">
        <v>102736</v>
      </c>
      <c r="H27" s="34">
        <v>472995</v>
      </c>
      <c r="I27" s="34">
        <f t="shared" si="4"/>
        <v>-126554</v>
      </c>
      <c r="J27" s="35">
        <f t="shared" si="5"/>
        <v>-0.2675588536876711</v>
      </c>
      <c r="K27" s="38">
        <v>40375234</v>
      </c>
      <c r="L27" s="34">
        <v>36892592</v>
      </c>
      <c r="M27" s="34">
        <f t="shared" si="6"/>
        <v>3482642</v>
      </c>
      <c r="N27" s="35">
        <f t="shared" si="7"/>
        <v>0.0943994935351791</v>
      </c>
    </row>
    <row r="28" spans="1:14" ht="15.75" customHeight="1">
      <c r="A28" s="10" t="s">
        <v>60</v>
      </c>
      <c r="B28" s="37" t="s">
        <v>39</v>
      </c>
      <c r="C28" s="29" t="s">
        <v>59</v>
      </c>
      <c r="D28" s="38">
        <v>83544</v>
      </c>
      <c r="E28" s="38">
        <v>238080</v>
      </c>
      <c r="F28" s="38">
        <v>238080</v>
      </c>
      <c r="G28" s="34">
        <v>96845</v>
      </c>
      <c r="H28" s="34">
        <v>423436</v>
      </c>
      <c r="I28" s="34">
        <f t="shared" si="4"/>
        <v>-185356</v>
      </c>
      <c r="J28" s="35">
        <f t="shared" si="5"/>
        <v>-0.43774265768616744</v>
      </c>
      <c r="K28" s="38">
        <v>31532598</v>
      </c>
      <c r="L28" s="34">
        <v>29091503</v>
      </c>
      <c r="M28" s="34">
        <f t="shared" si="6"/>
        <v>2441095</v>
      </c>
      <c r="N28" s="35">
        <f t="shared" si="7"/>
        <v>0.08391092753097013</v>
      </c>
    </row>
    <row r="29" spans="1:14" ht="15.75" customHeight="1">
      <c r="A29" s="10" t="s">
        <v>61</v>
      </c>
      <c r="B29" s="37" t="s">
        <v>62</v>
      </c>
      <c r="C29" s="29" t="s">
        <v>59</v>
      </c>
      <c r="D29" s="38">
        <v>75792</v>
      </c>
      <c r="E29" s="38">
        <v>192146</v>
      </c>
      <c r="F29" s="38">
        <v>192146</v>
      </c>
      <c r="G29" s="34">
        <v>91473</v>
      </c>
      <c r="H29" s="34">
        <v>377003</v>
      </c>
      <c r="I29" s="34">
        <f t="shared" si="4"/>
        <v>-184857</v>
      </c>
      <c r="J29" s="35">
        <f t="shared" si="5"/>
        <v>-0.4903329681726671</v>
      </c>
      <c r="K29" s="38">
        <v>21199289</v>
      </c>
      <c r="L29" s="34">
        <v>19415727</v>
      </c>
      <c r="M29" s="34">
        <f t="shared" si="6"/>
        <v>1783562</v>
      </c>
      <c r="N29" s="35">
        <f t="shared" si="7"/>
        <v>0.09186171602021392</v>
      </c>
    </row>
    <row r="30" spans="1:14" ht="15.75" customHeight="1">
      <c r="A30" s="10" t="s">
        <v>63</v>
      </c>
      <c r="B30" s="37" t="s">
        <v>47</v>
      </c>
      <c r="C30" s="29" t="s">
        <v>17</v>
      </c>
      <c r="D30" s="38">
        <v>243</v>
      </c>
      <c r="E30" s="38">
        <v>844</v>
      </c>
      <c r="F30" s="38">
        <v>844</v>
      </c>
      <c r="G30" s="34">
        <v>99</v>
      </c>
      <c r="H30" s="34">
        <v>363</v>
      </c>
      <c r="I30" s="34">
        <f t="shared" si="4"/>
        <v>481</v>
      </c>
      <c r="J30" s="35">
        <f t="shared" si="5"/>
        <v>1.325068870523416</v>
      </c>
      <c r="K30" s="38">
        <v>14928</v>
      </c>
      <c r="L30" s="34">
        <v>12827</v>
      </c>
      <c r="M30" s="34">
        <f t="shared" si="6"/>
        <v>2101</v>
      </c>
      <c r="N30" s="35">
        <f t="shared" si="7"/>
        <v>0.16379511966944726</v>
      </c>
    </row>
    <row r="31" spans="1:14" ht="15.75" customHeight="1">
      <c r="A31" s="10" t="s">
        <v>64</v>
      </c>
      <c r="B31" s="37" t="s">
        <v>49</v>
      </c>
      <c r="C31" s="29" t="s">
        <v>17</v>
      </c>
      <c r="D31" s="38">
        <v>0</v>
      </c>
      <c r="E31" s="38">
        <v>0</v>
      </c>
      <c r="F31" s="38">
        <v>0</v>
      </c>
      <c r="G31" s="34">
        <v>0</v>
      </c>
      <c r="H31" s="34">
        <v>0</v>
      </c>
      <c r="I31" s="34">
        <f t="shared" si="4"/>
        <v>0</v>
      </c>
      <c r="J31" s="35">
        <f t="shared" si="5"/>
      </c>
      <c r="K31" s="38">
        <v>25926</v>
      </c>
      <c r="L31" s="34">
        <v>25663</v>
      </c>
      <c r="M31" s="34">
        <f t="shared" si="6"/>
        <v>263</v>
      </c>
      <c r="N31" s="35">
        <f t="shared" si="7"/>
        <v>0.010248217277792931</v>
      </c>
    </row>
    <row r="32" spans="1:14" ht="15.75" customHeight="1">
      <c r="A32" s="10" t="s">
        <v>65</v>
      </c>
      <c r="B32" s="33" t="s">
        <v>66</v>
      </c>
      <c r="C32" s="29"/>
      <c r="D32" s="29"/>
      <c r="E32" s="29"/>
      <c r="F32" s="30"/>
      <c r="G32" s="29"/>
      <c r="H32" s="30"/>
      <c r="I32" s="29"/>
      <c r="J32" s="29"/>
      <c r="K32" s="29"/>
      <c r="L32" s="29"/>
      <c r="M32" s="29"/>
      <c r="N32" s="31"/>
    </row>
    <row r="33" spans="1:14" ht="15.75" customHeight="1">
      <c r="A33" s="10" t="s">
        <v>67</v>
      </c>
      <c r="B33" s="37" t="s">
        <v>35</v>
      </c>
      <c r="C33" s="29" t="s">
        <v>17</v>
      </c>
      <c r="D33" s="38">
        <v>25389</v>
      </c>
      <c r="E33" s="38">
        <v>66567</v>
      </c>
      <c r="F33" s="38">
        <v>66567</v>
      </c>
      <c r="G33" s="34">
        <v>21895</v>
      </c>
      <c r="H33" s="34">
        <v>55937</v>
      </c>
      <c r="I33" s="34">
        <f aca="true" t="shared" si="8" ref="I33:I38">F33-H33</f>
        <v>10630</v>
      </c>
      <c r="J33" s="35">
        <f aca="true" t="shared" si="9" ref="J33:J38">IF(ISERROR(I33/H33),"",I33/H33)</f>
        <v>0.19003521819189445</v>
      </c>
      <c r="K33" s="38">
        <v>1178254</v>
      </c>
      <c r="L33" s="34">
        <v>1328999</v>
      </c>
      <c r="M33" s="34">
        <f aca="true" t="shared" si="10" ref="M33:M38">K33-L33</f>
        <v>-150745</v>
      </c>
      <c r="N33" s="35">
        <f aca="true" t="shared" si="11" ref="N33:N38">IF(ISERROR(M33/L33),"",M33/L33)</f>
        <v>-0.11342747436228319</v>
      </c>
    </row>
    <row r="34" spans="1:14" ht="15.75" customHeight="1">
      <c r="A34" s="10" t="s">
        <v>68</v>
      </c>
      <c r="B34" s="37" t="s">
        <v>69</v>
      </c>
      <c r="C34" s="29" t="s">
        <v>40</v>
      </c>
      <c r="D34" s="38">
        <v>265396</v>
      </c>
      <c r="E34" s="38">
        <v>546236</v>
      </c>
      <c r="F34" s="38">
        <v>546236</v>
      </c>
      <c r="G34" s="34">
        <v>168173.47</v>
      </c>
      <c r="H34" s="34">
        <v>465641.23</v>
      </c>
      <c r="I34" s="34">
        <f t="shared" si="8"/>
        <v>80594.77000000002</v>
      </c>
      <c r="J34" s="35">
        <f t="shared" si="9"/>
        <v>0.17308340586592819</v>
      </c>
      <c r="K34" s="38">
        <v>6683503</v>
      </c>
      <c r="L34" s="34">
        <v>6680094.07</v>
      </c>
      <c r="M34" s="34">
        <f t="shared" si="10"/>
        <v>3408.929999999702</v>
      </c>
      <c r="N34" s="35">
        <f t="shared" si="11"/>
        <v>0.000510311675895262</v>
      </c>
    </row>
    <row r="35" spans="1:14" ht="15.75" customHeight="1">
      <c r="A35" s="10" t="s">
        <v>70</v>
      </c>
      <c r="B35" s="37" t="s">
        <v>71</v>
      </c>
      <c r="C35" s="29" t="s">
        <v>17</v>
      </c>
      <c r="D35" s="38">
        <v>12099</v>
      </c>
      <c r="E35" s="38">
        <v>35753</v>
      </c>
      <c r="F35" s="38">
        <v>35753</v>
      </c>
      <c r="G35" s="34">
        <v>5325</v>
      </c>
      <c r="H35" s="34">
        <v>18211</v>
      </c>
      <c r="I35" s="34">
        <f t="shared" si="8"/>
        <v>17542</v>
      </c>
      <c r="J35" s="35">
        <f t="shared" si="9"/>
        <v>0.9632639613420461</v>
      </c>
      <c r="K35" s="38">
        <v>608454</v>
      </c>
      <c r="L35" s="34">
        <v>502408</v>
      </c>
      <c r="M35" s="34">
        <f t="shared" si="10"/>
        <v>106046</v>
      </c>
      <c r="N35" s="35">
        <f t="shared" si="11"/>
        <v>0.21107546058183788</v>
      </c>
    </row>
    <row r="36" spans="1:14" ht="15.75" customHeight="1">
      <c r="A36" s="10" t="s">
        <v>72</v>
      </c>
      <c r="B36" s="37" t="s">
        <v>73</v>
      </c>
      <c r="C36" s="29" t="s">
        <v>17</v>
      </c>
      <c r="D36" s="38">
        <v>0</v>
      </c>
      <c r="E36" s="38">
        <v>1</v>
      </c>
      <c r="F36" s="38">
        <v>1</v>
      </c>
      <c r="G36" s="34">
        <v>0</v>
      </c>
      <c r="H36" s="34">
        <v>0</v>
      </c>
      <c r="I36" s="34">
        <f t="shared" si="8"/>
        <v>1</v>
      </c>
      <c r="J36" s="35">
        <f t="shared" si="9"/>
      </c>
      <c r="K36" s="38">
        <v>499935</v>
      </c>
      <c r="L36" s="34">
        <v>251403</v>
      </c>
      <c r="M36" s="34">
        <f t="shared" si="10"/>
        <v>248532</v>
      </c>
      <c r="N36" s="35">
        <f t="shared" si="11"/>
        <v>0.9885800885430961</v>
      </c>
    </row>
    <row r="37" spans="1:15" ht="15" customHeight="1">
      <c r="A37" s="10" t="s">
        <v>74</v>
      </c>
      <c r="B37" s="36" t="s">
        <v>75</v>
      </c>
      <c r="C37" s="29" t="s">
        <v>17</v>
      </c>
      <c r="D37" s="38">
        <v>7</v>
      </c>
      <c r="E37" s="38">
        <v>21</v>
      </c>
      <c r="F37" s="38">
        <v>21</v>
      </c>
      <c r="G37" s="34">
        <v>2</v>
      </c>
      <c r="H37" s="34">
        <v>16</v>
      </c>
      <c r="I37" s="34">
        <f t="shared" si="8"/>
        <v>5</v>
      </c>
      <c r="J37" s="35">
        <f t="shared" si="9"/>
        <v>0.3125</v>
      </c>
      <c r="K37" s="38">
        <v>1884</v>
      </c>
      <c r="L37" s="34">
        <v>1959</v>
      </c>
      <c r="M37" s="34">
        <f t="shared" si="10"/>
        <v>-75</v>
      </c>
      <c r="N37" s="35">
        <f t="shared" si="11"/>
        <v>-0.03828483920367534</v>
      </c>
      <c r="O37" s="12"/>
    </row>
    <row r="38" spans="1:15" ht="15" customHeight="1">
      <c r="A38" s="10" t="s">
        <v>76</v>
      </c>
      <c r="B38" s="36" t="s">
        <v>77</v>
      </c>
      <c r="C38" s="29" t="s">
        <v>17</v>
      </c>
      <c r="D38" s="38">
        <v>1</v>
      </c>
      <c r="E38" s="38">
        <v>4</v>
      </c>
      <c r="F38" s="38">
        <v>4</v>
      </c>
      <c r="G38" s="34">
        <v>0</v>
      </c>
      <c r="H38" s="34">
        <v>1</v>
      </c>
      <c r="I38" s="34">
        <f t="shared" si="8"/>
        <v>3</v>
      </c>
      <c r="J38" s="35">
        <f t="shared" si="9"/>
        <v>3</v>
      </c>
      <c r="K38" s="38">
        <v>110</v>
      </c>
      <c r="L38" s="34">
        <v>0</v>
      </c>
      <c r="M38" s="34">
        <f t="shared" si="10"/>
        <v>110</v>
      </c>
      <c r="N38" s="35">
        <f t="shared" si="11"/>
      </c>
      <c r="O38" s="12"/>
    </row>
    <row r="39" spans="1:14" ht="15" customHeight="1">
      <c r="A39" s="13" t="s">
        <v>78</v>
      </c>
      <c r="B39" s="13" t="s">
        <v>78</v>
      </c>
      <c r="C39" s="14"/>
      <c r="D39" s="15"/>
      <c r="E39" s="15"/>
      <c r="F39" s="15"/>
      <c r="G39" s="15"/>
      <c r="H39" s="15"/>
      <c r="I39" s="16"/>
      <c r="J39" s="17"/>
      <c r="K39" s="15"/>
      <c r="L39" s="15"/>
      <c r="M39" s="16"/>
      <c r="N39" s="18"/>
    </row>
    <row r="40" spans="1:2" ht="14.25" customHeight="1">
      <c r="A40" s="19"/>
      <c r="B40" s="19"/>
    </row>
  </sheetData>
  <sheetProtection/>
  <mergeCells count="7">
    <mergeCell ref="B1:N1"/>
    <mergeCell ref="A3:A4"/>
    <mergeCell ref="B3:B4"/>
    <mergeCell ref="C3:C4"/>
    <mergeCell ref="D3:F3"/>
    <mergeCell ref="G3:H3"/>
    <mergeCell ref="K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罗袭</cp:lastModifiedBy>
  <cp:lastPrinted>2014-03-17T02:49:32Z</cp:lastPrinted>
  <dcterms:created xsi:type="dcterms:W3CDTF">2000-10-19T03:20:14Z</dcterms:created>
  <dcterms:modified xsi:type="dcterms:W3CDTF">2019-05-14T06:56:47Z</dcterms:modified>
  <cp:category/>
  <cp:version/>
  <cp:contentType/>
  <cp:contentStatus/>
</cp:coreProperties>
</file>