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calcId="125725"/>
</workbook>
</file>

<file path=xl/calcChain.xml><?xml version="1.0" encoding="utf-8"?>
<calcChain xmlns="http://schemas.openxmlformats.org/spreadsheetml/2006/main">
  <c r="M39" i="1"/>
  <c r="N39" s="1"/>
  <c r="F39"/>
  <c r="I39" s="1"/>
  <c r="J39" s="1"/>
  <c r="M38"/>
  <c r="N38" s="1"/>
  <c r="J38"/>
  <c r="I38"/>
  <c r="F38"/>
  <c r="M36"/>
  <c r="N36" s="1"/>
  <c r="F36"/>
  <c r="I36" s="1"/>
  <c r="J36" s="1"/>
  <c r="N35"/>
  <c r="M35"/>
  <c r="F35"/>
  <c r="I35" s="1"/>
  <c r="J35" s="1"/>
  <c r="N34"/>
  <c r="M34"/>
  <c r="I34"/>
  <c r="J34" s="1"/>
  <c r="F34"/>
  <c r="M33"/>
  <c r="N33" s="1"/>
  <c r="J33"/>
  <c r="I33"/>
  <c r="F33"/>
  <c r="M31"/>
  <c r="N31" s="1"/>
  <c r="F31"/>
  <c r="I31" s="1"/>
  <c r="J31" s="1"/>
  <c r="N30"/>
  <c r="M30"/>
  <c r="F30"/>
  <c r="I30" s="1"/>
  <c r="J30" s="1"/>
  <c r="N29"/>
  <c r="M29"/>
  <c r="I29"/>
  <c r="J29" s="1"/>
  <c r="F29"/>
  <c r="M28"/>
  <c r="N28" s="1"/>
  <c r="J28"/>
  <c r="I28"/>
  <c r="F28"/>
  <c r="M27"/>
  <c r="N27" s="1"/>
  <c r="F27"/>
  <c r="I27" s="1"/>
  <c r="J27" s="1"/>
  <c r="N26"/>
  <c r="M26"/>
  <c r="F26"/>
  <c r="I26" s="1"/>
  <c r="J26" s="1"/>
  <c r="N25"/>
  <c r="M25"/>
  <c r="I25"/>
  <c r="J25" s="1"/>
  <c r="F25"/>
  <c r="M24"/>
  <c r="N24" s="1"/>
  <c r="J24"/>
  <c r="I24"/>
  <c r="F24"/>
  <c r="M22"/>
  <c r="N22" s="1"/>
  <c r="F22"/>
  <c r="I22" s="1"/>
  <c r="J22" s="1"/>
  <c r="N21"/>
  <c r="M21"/>
  <c r="F21"/>
  <c r="I21" s="1"/>
  <c r="J21" s="1"/>
  <c r="N20"/>
  <c r="M20"/>
  <c r="I20"/>
  <c r="J20" s="1"/>
  <c r="F20"/>
  <c r="M19"/>
  <c r="N19" s="1"/>
  <c r="J19"/>
  <c r="I19"/>
  <c r="F19"/>
  <c r="M18"/>
  <c r="N18" s="1"/>
  <c r="F18"/>
  <c r="I18" s="1"/>
  <c r="J18" s="1"/>
  <c r="N17"/>
  <c r="M17"/>
  <c r="F17"/>
  <c r="I17" s="1"/>
  <c r="J17" s="1"/>
  <c r="N16"/>
  <c r="M16"/>
  <c r="I16"/>
  <c r="J16" s="1"/>
  <c r="F16"/>
  <c r="F8" s="1"/>
  <c r="I8" s="1"/>
  <c r="J8" s="1"/>
  <c r="M15"/>
  <c r="N15" s="1"/>
  <c r="J15"/>
  <c r="I15"/>
  <c r="F15"/>
  <c r="M13"/>
  <c r="N13" s="1"/>
  <c r="F13"/>
  <c r="I13" s="1"/>
  <c r="J13" s="1"/>
  <c r="N12"/>
  <c r="M12"/>
  <c r="F12"/>
  <c r="I12" s="1"/>
  <c r="J12" s="1"/>
  <c r="N11"/>
  <c r="M11"/>
  <c r="I11"/>
  <c r="J11" s="1"/>
  <c r="F11"/>
  <c r="M9"/>
  <c r="N9" s="1"/>
  <c r="J9"/>
  <c r="I9"/>
  <c r="F9"/>
  <c r="M8"/>
  <c r="N8" s="1"/>
  <c r="L8"/>
  <c r="K8"/>
  <c r="H8"/>
  <c r="G8"/>
  <c r="D8"/>
  <c r="L7"/>
  <c r="K7"/>
  <c r="M7" s="1"/>
  <c r="N7" s="1"/>
  <c r="H7"/>
  <c r="G7"/>
  <c r="G6" s="1"/>
  <c r="F7"/>
  <c r="F6" s="1"/>
  <c r="I6" s="1"/>
  <c r="J6" s="1"/>
  <c r="D7"/>
  <c r="L6"/>
  <c r="H6"/>
  <c r="D6"/>
  <c r="K6" l="1"/>
  <c r="M6" s="1"/>
  <c r="N6" s="1"/>
  <c r="I7"/>
  <c r="J7" s="1"/>
</calcChain>
</file>

<file path=xl/sharedStrings.xml><?xml version="1.0" encoding="utf-8"?>
<sst xmlns="http://schemas.openxmlformats.org/spreadsheetml/2006/main" count="131" uniqueCount="82">
  <si>
    <t>市场和质量监督管理统计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</si>
  <si>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</si>
  <si>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</si>
  <si>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</si>
  <si>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</si>
  <si>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</si>
  <si>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</si>
  <si>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</si>
  <si>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7月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</si>
  <si>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</si>
  <si>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</si>
  <si>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</si>
  <si>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</si>
  <si>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</si>
  <si>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</si>
  <si>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</si>
  <si>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</si>
  <si>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5818</t>
  </si>
  <si>
    <t>商事主体总数</t>
  </si>
  <si>
    <t/>
  </si>
  <si>
    <t>5821</t>
  </si>
  <si>
    <t>（一）企业总数</t>
  </si>
  <si>
    <t>户</t>
  </si>
  <si>
    <t>9fc68b13-564a-42e9-92d0-6ad66b37a6e8</t>
  </si>
  <si>
    <t>其中：法人企业</t>
  </si>
  <si>
    <t>e9298b2d-ed68-40b3-b8c6-ae7c826c82ff</t>
  </si>
  <si>
    <t>自贸区商事主体总数</t>
  </si>
  <si>
    <t>3b2af17f-5629-4efb-bc77-37c13badd657</t>
  </si>
  <si>
    <t xml:space="preserve">    其中</t>
  </si>
  <si>
    <t>e1dbbfa9-b96f-4b1f-b6cb-78d17d94bdf8</t>
  </si>
  <si>
    <t>第一产业</t>
  </si>
  <si>
    <t>66cf0d54-8c74-4cb4-be8c-9e821ae97052</t>
  </si>
  <si>
    <t>第二产业</t>
  </si>
  <si>
    <t>fa64c280-b734-409e-b22f-9b2261e322cc</t>
  </si>
  <si>
    <t>第三产业</t>
  </si>
  <si>
    <t>5822</t>
  </si>
  <si>
    <t xml:space="preserve">    1、内资企业（含私营）</t>
  </si>
  <si>
    <t>5c568511-76f1-437e-ae73-9085dfe90f99</t>
  </si>
  <si>
    <t xml:space="preserve">       户数</t>
  </si>
  <si>
    <t>b35c403b-d10f-4715-914c-32d661e436a4</t>
  </si>
  <si>
    <t xml:space="preserve">       其中:法人企业</t>
  </si>
  <si>
    <t>1036ba2a-d738-40c4-90b6-9e0ff37c0c20</t>
  </si>
  <si>
    <t xml:space="preserve">       注册资本</t>
  </si>
  <si>
    <t>万元</t>
  </si>
  <si>
    <t>c109ed2b-4475-4c7e-a9a8-7398c55f6cca</t>
  </si>
  <si>
    <t xml:space="preserve">       其中：私营企业</t>
  </si>
  <si>
    <t>33cb5fac-ec85-48a2-8ab4-39045e9b7d84</t>
  </si>
  <si>
    <t xml:space="preserve">       私营法人企业</t>
  </si>
  <si>
    <t>859b8a1a-c72f-404b-9c1f-03da6e02e27a</t>
  </si>
  <si>
    <t>bbd09a15-6430-4de8-bda6-7b53a2fa8594</t>
  </si>
  <si>
    <t xml:space="preserve">       注销企业户数</t>
  </si>
  <si>
    <t>2e1f5ce5-995b-43d8-b786-c143f7d495d7</t>
  </si>
  <si>
    <t xml:space="preserve">       吊销企业户数</t>
  </si>
  <si>
    <t>5823</t>
  </si>
  <si>
    <t xml:space="preserve">    2、外资企业</t>
  </si>
  <si>
    <t>45ad800a-e6bf-42a0-bd95-6d597e4795e2</t>
  </si>
  <si>
    <t>0c2ff023-6857-4f91-b392-b539ccf4f66b</t>
  </si>
  <si>
    <t xml:space="preserve">       其中：1.法人企业</t>
  </si>
  <si>
    <t>c9a46f56-2db7-42bd-8e59-633eb4b018dd</t>
  </si>
  <si>
    <t xml:space="preserve">       2.分支机构</t>
  </si>
  <si>
    <t>11f58746-50c3-4b49-9f1c-a626da7770f7</t>
  </si>
  <si>
    <t xml:space="preserve">       投资总额</t>
  </si>
  <si>
    <t>万美元</t>
  </si>
  <si>
    <t>f7b6a7ae-c624-4fed-b1e9-9420e4034728</t>
  </si>
  <si>
    <t>850211b6-a423-4420-a492-cfd154fc6962</t>
  </si>
  <si>
    <t xml:space="preserve">       其中:外方认缴</t>
  </si>
  <si>
    <t>5ec5d17f-6d76-4a2e-acb6-f1a8c1ea4bb2</t>
  </si>
  <si>
    <t>4593163a-1189-40b4-852e-0a9a176333a9</t>
  </si>
  <si>
    <t>5824</t>
  </si>
  <si>
    <t>（二）个体工商户总数</t>
  </si>
  <si>
    <t>78599620-cb88-4f78-84be-1dd194c9d514</t>
  </si>
  <si>
    <t>14886881-c1ab-4de8-9923-e3fa2c16f410</t>
  </si>
  <si>
    <t xml:space="preserve">       资金数额</t>
  </si>
  <si>
    <t>78fb0e0f-41ba-4384-9a23-08d1b1df5768</t>
  </si>
  <si>
    <t xml:space="preserve">       注销户数</t>
  </si>
  <si>
    <t>4794b883-1978-4c24-8d22-1509c201f4ab</t>
  </si>
  <si>
    <t xml:space="preserve">       吊销数</t>
  </si>
  <si>
    <t>5819</t>
  </si>
  <si>
    <t>常驻代表机构</t>
  </si>
  <si>
    <t>5820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</si>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</sst>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6"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color indexed="62"/>
      <name val="宋体"/>
      <charset val="134"/>
    </font>
    <font>
      <sz val="10"/>
      <color indexed="8"/>
      <name val="宋体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9"/>
      <color indexed="18"/>
      <name val="宋体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81" fontId="30" fillId="0" borderId="0" xfId="0" applyNumberFormat="1" applyFont="1" applyFill="1" applyBorder="1" applyAlignment="1" applyProtection="1"/>
    <xf numFmtId="183" fontId="18" fillId="0" borderId="0" xfId="0" applyNumberFormat="1" applyFont="1" applyFill="1" applyBorder="1" applyAlignment="1" applyProtection="1"/>
    <xf numFmtId="180" fontId="31" fillId="33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80" fontId="19" fillId="33" borderId="0" xfId="0" applyNumberFormat="1" applyFont="1" applyFill="1" applyBorder="1" applyAlignment="1" applyProtection="1">
      <alignment vertical="center"/>
    </xf>
    <xf numFmtId="181" fontId="20" fillId="33" borderId="0" xfId="0" applyNumberFormat="1" applyFont="1" applyFill="1" applyBorder="1" applyAlignment="1" applyProtection="1">
      <alignment vertical="center"/>
    </xf>
    <xf numFmtId="180" fontId="19" fillId="33" borderId="0" xfId="0" applyNumberFormat="1" applyFont="1" applyFill="1" applyBorder="1" applyAlignment="1" applyProtection="1">
      <alignment horizontal="right" vertical="center"/>
    </xf>
    <xf numFmtId="182" fontId="32" fillId="33" borderId="0" xfId="0" applyNumberFormat="1" applyFont="1" applyFill="1" applyBorder="1" applyAlignment="1" applyProtection="1">
      <alignment vertical="center"/>
    </xf>
    <xf numFmtId="180" fontId="19" fillId="34" borderId="11" xfId="0" applyNumberFormat="1" applyFont="1" applyFill="1" applyBorder="1" applyAlignment="1" applyProtection="1">
      <alignment horizontal="center" vertical="center"/>
    </xf>
    <xf numFmtId="180" fontId="19" fillId="34" borderId="12" xfId="0" applyNumberFormat="1" applyFont="1" applyFill="1" applyBorder="1" applyAlignment="1" applyProtection="1">
      <alignment horizontal="center" vertical="center"/>
    </xf>
    <xf numFmtId="180" fontId="19" fillId="34" borderId="13" xfId="0" applyNumberFormat="1" applyFont="1" applyFill="1" applyBorder="1" applyAlignment="1" applyProtection="1">
      <alignment horizontal="center" vertical="center"/>
    </xf>
    <xf numFmtId="180" fontId="19" fillId="34" borderId="14" xfId="0" applyNumberFormat="1" applyFont="1" applyFill="1" applyBorder="1" applyAlignment="1" applyProtection="1">
      <alignment horizontal="center" vertical="center"/>
    </xf>
    <xf numFmtId="180" fontId="19" fillId="34" borderId="15" xfId="0" applyNumberFormat="1" applyFont="1" applyFill="1" applyBorder="1" applyAlignment="1" applyProtection="1">
      <alignment horizontal="center" vertical="center"/>
    </xf>
    <xf numFmtId="180" fontId="19" fillId="34" borderId="10" xfId="0" applyNumberFormat="1" applyFont="1" applyFill="1" applyBorder="1" applyAlignment="1" applyProtection="1">
      <alignment vertical="center"/>
    </xf>
    <xf numFmtId="180" fontId="19" fillId="34" borderId="10" xfId="0" applyNumberFormat="1" applyFont="1" applyFill="1" applyBorder="1" applyAlignment="1" applyProtection="1">
      <alignment horizontal="center" vertical="center"/>
      <protection locked="0"/>
    </xf>
    <xf numFmtId="57" fontId="32" fillId="34" borderId="10" xfId="0" applyNumberFormat="1" applyFont="1" applyFill="1" applyBorder="1" applyAlignment="1" applyProtection="1">
      <alignment horizontal="center" vertical="center"/>
    </xf>
    <xf numFmtId="183" fontId="19" fillId="34" borderId="10" xfId="0" applyNumberFormat="1" applyFont="1" applyFill="1" applyBorder="1" applyAlignment="1" applyProtection="1">
      <alignment horizontal="center" vertical="center"/>
    </xf>
    <xf numFmtId="180" fontId="21" fillId="34" borderId="10" xfId="0" applyNumberFormat="1" applyFont="1" applyFill="1" applyBorder="1" applyAlignment="1" applyProtection="1">
      <alignment vertical="center"/>
    </xf>
    <xf numFmtId="180" fontId="22" fillId="34" borderId="10" xfId="0" applyNumberFormat="1" applyFont="1" applyFill="1" applyBorder="1" applyAlignment="1" applyProtection="1">
      <alignment vertical="center"/>
    </xf>
    <xf numFmtId="184" fontId="23" fillId="34" borderId="10" xfId="0" applyNumberFormat="1" applyFont="1" applyFill="1" applyBorder="1" applyAlignment="1" applyProtection="1">
      <alignment horizontal="center" vertical="center"/>
    </xf>
    <xf numFmtId="185" fontId="33" fillId="34" borderId="10" xfId="0" applyNumberFormat="1" applyFont="1" applyFill="1" applyBorder="1" applyAlignment="1" applyProtection="1">
      <alignment horizontal="center" vertical="center"/>
    </xf>
    <xf numFmtId="184" fontId="19" fillId="0" borderId="0" xfId="0" applyNumberFormat="1" applyFont="1" applyFill="1" applyBorder="1" applyAlignment="1" applyProtection="1"/>
    <xf numFmtId="180" fontId="22" fillId="34" borderId="14" xfId="0" applyNumberFormat="1" applyFont="1" applyFill="1" applyBorder="1" applyAlignment="1" applyProtection="1"/>
    <xf numFmtId="184" fontId="34" fillId="33" borderId="10" xfId="0" applyNumberFormat="1" applyFont="1" applyFill="1" applyBorder="1" applyAlignment="1" applyProtection="1">
      <alignment horizontal="center" vertical="center"/>
      <protection locked="0"/>
    </xf>
    <xf numFmtId="180" fontId="24" fillId="34" borderId="14" xfId="0" applyNumberFormat="1" applyFont="1" applyFill="1" applyBorder="1" applyAlignment="1" applyProtection="1"/>
    <xf numFmtId="180" fontId="19" fillId="34" borderId="10" xfId="0" applyNumberFormat="1" applyFont="1" applyFill="1" applyBorder="1" applyAlignment="1" applyProtection="1"/>
    <xf numFmtId="184" fontId="18" fillId="0" borderId="0" xfId="0" applyNumberFormat="1" applyFont="1" applyFill="1" applyBorder="1" applyAlignment="1" applyProtection="1"/>
    <xf numFmtId="180" fontId="25" fillId="0" borderId="0" xfId="0" applyNumberFormat="1" applyFont="1" applyFill="1" applyBorder="1" applyAlignment="1" applyProtection="1"/>
    <xf numFmtId="180" fontId="19" fillId="0" borderId="0" xfId="0" applyNumberFormat="1" applyFont="1" applyFill="1" applyBorder="1" applyAlignment="1" applyProtection="1">
      <alignment horizontal="center"/>
    </xf>
    <xf numFmtId="184" fontId="34" fillId="0" borderId="0" xfId="0" applyNumberFormat="1" applyFont="1" applyFill="1" applyBorder="1" applyAlignment="1" applyProtection="1"/>
    <xf numFmtId="184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83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topLeftCell="B1" workbookViewId="0"/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9.5" style="1" customWidth="1"/>
    <col min="7" max="7" width="9" style="1"/>
    <col min="8" max="8" width="9.125" style="3" customWidth="1"/>
    <col min="9" max="9" width="18.5" style="3" customWidth="1"/>
    <col min="10" max="10" width="19.375" style="3" customWidth="1"/>
    <col min="11" max="11" width="9.625" style="1" customWidth="1"/>
    <col min="12" max="12" width="10" style="1" customWidth="1"/>
    <col min="13" max="13" width="17.5" style="1" customWidth="1"/>
    <col min="14" max="14" width="17.75" style="4" customWidth="1"/>
    <col min="15" max="16384" width="9" style="1"/>
  </cols>
  <sheetData>
    <row r="1" spans="1:23" ht="25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3" s="6" customFormat="1" ht="13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9" t="s">
        <v>1</v>
      </c>
      <c r="N2" s="10">
        <v>44013</v>
      </c>
    </row>
    <row r="3" spans="1:23" s="6" customFormat="1" ht="12" customHeight="1">
      <c r="A3" s="11" t="s">
        <v>2</v>
      </c>
      <c r="B3" s="11" t="s">
        <v>3</v>
      </c>
      <c r="C3" s="11" t="s">
        <v>4</v>
      </c>
      <c r="D3" s="13" t="s">
        <v>5</v>
      </c>
      <c r="E3" s="15"/>
      <c r="F3" s="14"/>
      <c r="G3" s="13" t="s">
        <v>6</v>
      </c>
      <c r="H3" s="14"/>
      <c r="I3" s="16"/>
      <c r="J3" s="16"/>
      <c r="K3" s="13" t="s">
        <v>7</v>
      </c>
      <c r="L3" s="15"/>
      <c r="M3" s="15"/>
      <c r="N3" s="14"/>
    </row>
    <row r="4" spans="1:23" s="6" customFormat="1" ht="28.5" customHeight="1">
      <c r="A4" s="12"/>
      <c r="B4" s="12"/>
      <c r="C4" s="12"/>
      <c r="D4" s="17" t="s">
        <v>8</v>
      </c>
      <c r="E4" s="17"/>
      <c r="F4" s="18" t="s">
        <v>9</v>
      </c>
      <c r="G4" s="17" t="s">
        <v>8</v>
      </c>
      <c r="H4" s="18" t="s">
        <v>9</v>
      </c>
      <c r="I4" s="16" t="s">
        <v>10</v>
      </c>
      <c r="J4" s="16" t="s">
        <v>11</v>
      </c>
      <c r="K4" s="17" t="s">
        <v>12</v>
      </c>
      <c r="L4" s="17" t="s">
        <v>13</v>
      </c>
      <c r="M4" s="17" t="s">
        <v>14</v>
      </c>
      <c r="N4" s="19" t="s">
        <v>15</v>
      </c>
    </row>
    <row r="5" spans="1:23" s="6" customFormat="1" ht="28.5" customHeight="1">
      <c r="A5" s="17" t="s">
        <v>2</v>
      </c>
      <c r="B5" s="20" t="s">
        <v>16</v>
      </c>
      <c r="C5" s="17"/>
      <c r="D5" s="17"/>
      <c r="E5" s="17"/>
      <c r="F5" s="18"/>
      <c r="G5" s="17"/>
      <c r="H5" s="18"/>
      <c r="I5" s="17"/>
      <c r="J5" s="17"/>
      <c r="K5" s="17"/>
      <c r="L5" s="17"/>
      <c r="M5" s="17"/>
      <c r="N5" s="19"/>
    </row>
    <row r="6" spans="1:23" s="6" customFormat="1" ht="28.5" customHeight="1">
      <c r="A6" s="17" t="s">
        <v>17</v>
      </c>
      <c r="B6" s="21" t="s">
        <v>18</v>
      </c>
      <c r="C6" s="17" t="s">
        <v>19</v>
      </c>
      <c r="D6" s="22">
        <f>D7+D33</f>
        <v>47954</v>
      </c>
      <c r="E6" s="22">
        <v>234483</v>
      </c>
      <c r="F6" s="22">
        <f>F7+F33</f>
        <v>282437</v>
      </c>
      <c r="G6" s="22">
        <f>G7+G33</f>
        <v>41129</v>
      </c>
      <c r="H6" s="22">
        <f>H7+H33</f>
        <v>274956</v>
      </c>
      <c r="I6" s="22">
        <f>F6-H6</f>
        <v>7481</v>
      </c>
      <c r="J6" s="23">
        <f>IF(ISERROR(I6/H6),"",I6/H6)</f>
        <v>2.7207989641979079E-2</v>
      </c>
      <c r="K6" s="22">
        <f>K7+K33</f>
        <v>3432288</v>
      </c>
      <c r="L6" s="22">
        <f>L7+L33</f>
        <v>3153972</v>
      </c>
      <c r="M6" s="22">
        <f>K6-L6</f>
        <v>278316</v>
      </c>
      <c r="N6" s="23">
        <f>IF(ISERROR(M6/L6),"",M6/L6)</f>
        <v>8.8243015473821587E-2</v>
      </c>
      <c r="O6" s="24"/>
      <c r="P6" s="24"/>
      <c r="Q6" s="24"/>
      <c r="R6" s="24"/>
      <c r="S6" s="24"/>
      <c r="T6" s="24"/>
      <c r="U6" s="24"/>
      <c r="V6" s="24"/>
      <c r="W6" s="24"/>
    </row>
    <row r="7" spans="1:23" ht="15.75" customHeight="1">
      <c r="A7" s="17" t="s">
        <v>20</v>
      </c>
      <c r="B7" s="25" t="s">
        <v>21</v>
      </c>
      <c r="C7" s="17" t="s">
        <v>22</v>
      </c>
      <c r="D7" s="22">
        <f>D15+D24</f>
        <v>28928</v>
      </c>
      <c r="E7" s="22">
        <v>178226</v>
      </c>
      <c r="F7" s="22">
        <f t="shared" ref="F7:H8" si="0">F15+F24</f>
        <v>178226</v>
      </c>
      <c r="G7" s="22">
        <f t="shared" si="0"/>
        <v>24706</v>
      </c>
      <c r="H7" s="22">
        <f t="shared" si="0"/>
        <v>156055</v>
      </c>
      <c r="I7" s="22">
        <f>F7-H7</f>
        <v>22171</v>
      </c>
      <c r="J7" s="23">
        <f>IF(ISERROR(I7/H7),"",I7/H7)</f>
        <v>0.14207170548844958</v>
      </c>
      <c r="K7" s="22">
        <f>K15+K24</f>
        <v>2155495</v>
      </c>
      <c r="L7" s="22">
        <f>L15+L24</f>
        <v>1952403</v>
      </c>
      <c r="M7" s="22">
        <f>K7-L7</f>
        <v>203092</v>
      </c>
      <c r="N7" s="23">
        <f>IF(ISERROR(M7/L7),"",M7/L7)</f>
        <v>0.10402155702485603</v>
      </c>
    </row>
    <row r="8" spans="1:23" ht="15.75" customHeight="1">
      <c r="A8" s="17" t="s">
        <v>23</v>
      </c>
      <c r="B8" s="17" t="s">
        <v>24</v>
      </c>
      <c r="C8" s="17" t="s">
        <v>22</v>
      </c>
      <c r="D8" s="22">
        <f>D16+D25</f>
        <v>27395</v>
      </c>
      <c r="E8" s="22">
        <v>143580</v>
      </c>
      <c r="F8" s="22">
        <f t="shared" si="0"/>
        <v>170975</v>
      </c>
      <c r="G8" s="22">
        <f t="shared" si="0"/>
        <v>23313</v>
      </c>
      <c r="H8" s="22">
        <f t="shared" si="0"/>
        <v>148012</v>
      </c>
      <c r="I8" s="22">
        <f>F8-H8</f>
        <v>22963</v>
      </c>
      <c r="J8" s="23">
        <f>IF(ISERROR(I8/H8),"",I8/H8)</f>
        <v>0.15514282625733047</v>
      </c>
      <c r="K8" s="22">
        <f>K16+K25</f>
        <v>2066040</v>
      </c>
      <c r="L8" s="22">
        <f>L16+L25</f>
        <v>1859909</v>
      </c>
      <c r="M8" s="22">
        <f>K8-L8</f>
        <v>206131</v>
      </c>
      <c r="N8" s="23">
        <f>IF(ISERROR(M8/L8),"",M8/L8)</f>
        <v>0.11082854053612301</v>
      </c>
    </row>
    <row r="9" spans="1:23" ht="15.75" customHeight="1">
      <c r="A9" s="17" t="s">
        <v>25</v>
      </c>
      <c r="B9" s="17" t="s">
        <v>26</v>
      </c>
      <c r="C9" s="17" t="s">
        <v>22</v>
      </c>
      <c r="D9" s="26">
        <v>0</v>
      </c>
      <c r="E9" s="26">
        <v>0</v>
      </c>
      <c r="F9" s="22">
        <f>E9+D9</f>
        <v>0</v>
      </c>
      <c r="G9" s="26">
        <v>0</v>
      </c>
      <c r="H9" s="26">
        <v>0</v>
      </c>
      <c r="I9" s="22">
        <f>F9-H9</f>
        <v>0</v>
      </c>
      <c r="J9" s="23" t="str">
        <f>IF(ISERROR(I9/H9),"",I9/H9)</f>
        <v/>
      </c>
      <c r="K9" s="26">
        <v>0</v>
      </c>
      <c r="L9" s="22">
        <v>0</v>
      </c>
      <c r="M9" s="22">
        <f>K9-L9</f>
        <v>0</v>
      </c>
      <c r="N9" s="23" t="str">
        <f>IF(ISERROR(M9/L9),"",M9/L9)</f>
        <v/>
      </c>
    </row>
    <row r="10" spans="1:23" ht="15.75" customHeight="1">
      <c r="A10" s="18" t="s">
        <v>27</v>
      </c>
      <c r="B10" s="27" t="s">
        <v>28</v>
      </c>
      <c r="C10" s="18" t="s">
        <v>19</v>
      </c>
      <c r="D10" s="18" t="s">
        <v>19</v>
      </c>
      <c r="E10" s="18" t="s">
        <v>19</v>
      </c>
      <c r="F10" s="18" t="s">
        <v>19</v>
      </c>
      <c r="G10" s="18" t="s">
        <v>19</v>
      </c>
      <c r="H10" s="18" t="s">
        <v>19</v>
      </c>
      <c r="I10" s="18" t="s">
        <v>19</v>
      </c>
      <c r="J10" s="18" t="s">
        <v>19</v>
      </c>
      <c r="K10" s="18" t="s">
        <v>19</v>
      </c>
      <c r="L10" s="18" t="s">
        <v>19</v>
      </c>
      <c r="M10" s="18" t="s">
        <v>19</v>
      </c>
      <c r="N10" s="19" t="s">
        <v>19</v>
      </c>
    </row>
    <row r="11" spans="1:23" ht="15.75" customHeight="1">
      <c r="A11" s="17" t="s">
        <v>29</v>
      </c>
      <c r="B11" s="17" t="s">
        <v>30</v>
      </c>
      <c r="C11" s="17" t="s">
        <v>22</v>
      </c>
      <c r="D11" s="26">
        <v>62</v>
      </c>
      <c r="E11" s="26">
        <v>293</v>
      </c>
      <c r="F11" s="22">
        <f>E11+D11</f>
        <v>355</v>
      </c>
      <c r="G11" s="26">
        <v>59</v>
      </c>
      <c r="H11" s="26">
        <v>382</v>
      </c>
      <c r="I11" s="22">
        <f>F11-H11</f>
        <v>-27</v>
      </c>
      <c r="J11" s="23">
        <f>IF(ISERROR(I11/H11),"",I11/H11)</f>
        <v>-7.0680628272251314E-2</v>
      </c>
      <c r="K11" s="26">
        <v>0</v>
      </c>
      <c r="L11" s="22">
        <v>0</v>
      </c>
      <c r="M11" s="22">
        <f>K11-L11</f>
        <v>0</v>
      </c>
      <c r="N11" s="23" t="str">
        <f>IF(ISERROR(M11/L11),"",M11/L11)</f>
        <v/>
      </c>
    </row>
    <row r="12" spans="1:23" ht="15.75" customHeight="1">
      <c r="A12" s="17" t="s">
        <v>31</v>
      </c>
      <c r="B12" s="17" t="s">
        <v>32</v>
      </c>
      <c r="C12" s="17" t="s">
        <v>22</v>
      </c>
      <c r="D12" s="26">
        <v>2097</v>
      </c>
      <c r="E12" s="26">
        <v>7981</v>
      </c>
      <c r="F12" s="22">
        <f>E12+D12</f>
        <v>10078</v>
      </c>
      <c r="G12" s="26">
        <v>2084</v>
      </c>
      <c r="H12" s="26">
        <v>12970</v>
      </c>
      <c r="I12" s="22">
        <f>F12-H12</f>
        <v>-2892</v>
      </c>
      <c r="J12" s="23">
        <f>IF(ISERROR(I12/H12),"",I12/H12)</f>
        <v>-0.22297609868928295</v>
      </c>
      <c r="K12" s="26">
        <v>0</v>
      </c>
      <c r="L12" s="22">
        <v>0</v>
      </c>
      <c r="M12" s="22">
        <f>K12-L12</f>
        <v>0</v>
      </c>
      <c r="N12" s="23" t="str">
        <f>IF(ISERROR(M12/L12),"",M12/L12)</f>
        <v/>
      </c>
    </row>
    <row r="13" spans="1:23" ht="15.75" customHeight="1">
      <c r="A13" s="17" t="s">
        <v>33</v>
      </c>
      <c r="B13" s="17" t="s">
        <v>34</v>
      </c>
      <c r="C13" s="17" t="s">
        <v>22</v>
      </c>
      <c r="D13" s="26">
        <v>26769</v>
      </c>
      <c r="E13" s="26">
        <v>108095</v>
      </c>
      <c r="F13" s="22">
        <f>E13+D13</f>
        <v>134864</v>
      </c>
      <c r="G13" s="26">
        <v>22563</v>
      </c>
      <c r="H13" s="26">
        <v>142703</v>
      </c>
      <c r="I13" s="22">
        <f>F13-H13</f>
        <v>-7839</v>
      </c>
      <c r="J13" s="23">
        <f>IF(ISERROR(I13/H13),"",I13/H13)</f>
        <v>-5.4932271921403195E-2</v>
      </c>
      <c r="K13" s="26">
        <v>0</v>
      </c>
      <c r="L13" s="22">
        <v>0</v>
      </c>
      <c r="M13" s="22">
        <f>K13-L13</f>
        <v>0</v>
      </c>
      <c r="N13" s="23" t="str">
        <f>IF(ISERROR(M13/L13),"",M13/L13)</f>
        <v/>
      </c>
    </row>
    <row r="14" spans="1:23" ht="15.75" customHeight="1">
      <c r="A14" s="18" t="s">
        <v>35</v>
      </c>
      <c r="B14" s="27" t="s">
        <v>36</v>
      </c>
      <c r="C14" s="18"/>
      <c r="D14" s="17"/>
      <c r="E14" s="17"/>
      <c r="F14" s="17"/>
      <c r="G14" s="18"/>
      <c r="H14" s="18"/>
      <c r="I14" s="18"/>
      <c r="J14" s="18"/>
      <c r="K14" s="17"/>
      <c r="L14" s="18"/>
      <c r="M14" s="18"/>
      <c r="N14" s="19"/>
    </row>
    <row r="15" spans="1:23" ht="15.75" customHeight="1">
      <c r="A15" s="17" t="s">
        <v>37</v>
      </c>
      <c r="B15" s="28" t="s">
        <v>38</v>
      </c>
      <c r="C15" s="17" t="s">
        <v>22</v>
      </c>
      <c r="D15" s="26">
        <v>28558</v>
      </c>
      <c r="E15" s="26">
        <v>147384</v>
      </c>
      <c r="F15" s="26">
        <f t="shared" ref="F15:F22" si="1">E15+D15</f>
        <v>175942</v>
      </c>
      <c r="G15" s="22">
        <v>24175</v>
      </c>
      <c r="H15" s="22">
        <v>152615</v>
      </c>
      <c r="I15" s="22">
        <f t="shared" ref="I15:I22" si="2">F15-H15</f>
        <v>23327</v>
      </c>
      <c r="J15" s="23">
        <f t="shared" ref="J15:J22" si="3">IF(ISERROR(I15/H15),"",I15/H15)</f>
        <v>0.15284867149362777</v>
      </c>
      <c r="K15" s="26">
        <v>2087461</v>
      </c>
      <c r="L15" s="22">
        <v>1885651</v>
      </c>
      <c r="M15" s="22">
        <f t="shared" ref="M15:M22" si="4">K15-L15</f>
        <v>201810</v>
      </c>
      <c r="N15" s="23">
        <f t="shared" ref="N15:N22" si="5">IF(ISERROR(M15/L15),"",M15/L15)</f>
        <v>0.10702404633731269</v>
      </c>
    </row>
    <row r="16" spans="1:23" ht="15.75" customHeight="1">
      <c r="A16" s="17" t="s">
        <v>39</v>
      </c>
      <c r="B16" s="28" t="s">
        <v>40</v>
      </c>
      <c r="C16" s="17" t="s">
        <v>22</v>
      </c>
      <c r="D16" s="26">
        <v>27124</v>
      </c>
      <c r="E16" s="26">
        <v>141989</v>
      </c>
      <c r="F16" s="26">
        <f t="shared" si="1"/>
        <v>169113</v>
      </c>
      <c r="G16" s="22">
        <v>22892</v>
      </c>
      <c r="H16" s="22">
        <v>145123</v>
      </c>
      <c r="I16" s="22">
        <f t="shared" si="2"/>
        <v>23990</v>
      </c>
      <c r="J16" s="23">
        <f t="shared" si="3"/>
        <v>0.16530804903426749</v>
      </c>
      <c r="K16" s="26">
        <v>2007669</v>
      </c>
      <c r="L16" s="22">
        <v>1802760</v>
      </c>
      <c r="M16" s="22">
        <f t="shared" si="4"/>
        <v>204909</v>
      </c>
      <c r="N16" s="23">
        <f t="shared" si="5"/>
        <v>0.11366404845902948</v>
      </c>
    </row>
    <row r="17" spans="1:14" ht="15.75" customHeight="1">
      <c r="A17" s="17" t="s">
        <v>41</v>
      </c>
      <c r="B17" s="28" t="s">
        <v>42</v>
      </c>
      <c r="C17" s="17" t="s">
        <v>43</v>
      </c>
      <c r="D17" s="26">
        <v>16854091</v>
      </c>
      <c r="E17" s="26">
        <v>82948737</v>
      </c>
      <c r="F17" s="26">
        <f t="shared" si="1"/>
        <v>99802828</v>
      </c>
      <c r="G17" s="22">
        <v>9246926</v>
      </c>
      <c r="H17" s="22">
        <v>129782369</v>
      </c>
      <c r="I17" s="22">
        <f t="shared" si="2"/>
        <v>-29979541</v>
      </c>
      <c r="J17" s="23">
        <f t="shared" si="3"/>
        <v>-0.2309985649899795</v>
      </c>
      <c r="K17" s="26">
        <v>2304950422</v>
      </c>
      <c r="L17" s="22">
        <v>2151212945</v>
      </c>
      <c r="M17" s="22">
        <f t="shared" si="4"/>
        <v>153737477</v>
      </c>
      <c r="N17" s="23">
        <f t="shared" si="5"/>
        <v>7.1465485254413069E-2</v>
      </c>
    </row>
    <row r="18" spans="1:14" ht="15.75" customHeight="1">
      <c r="A18" s="17" t="s">
        <v>44</v>
      </c>
      <c r="B18" s="28" t="s">
        <v>45</v>
      </c>
      <c r="C18" s="17" t="s">
        <v>22</v>
      </c>
      <c r="D18" s="26">
        <v>28545</v>
      </c>
      <c r="E18" s="26">
        <v>147347</v>
      </c>
      <c r="F18" s="26">
        <f t="shared" si="1"/>
        <v>175892</v>
      </c>
      <c r="G18" s="22">
        <v>24167</v>
      </c>
      <c r="H18" s="22">
        <v>152508</v>
      </c>
      <c r="I18" s="22">
        <f t="shared" si="2"/>
        <v>23384</v>
      </c>
      <c r="J18" s="23">
        <f t="shared" si="3"/>
        <v>0.15332966139481208</v>
      </c>
      <c r="K18" s="26">
        <v>2079747</v>
      </c>
      <c r="L18" s="22">
        <v>1877525</v>
      </c>
      <c r="M18" s="22">
        <f t="shared" si="4"/>
        <v>202222</v>
      </c>
      <c r="N18" s="23">
        <f t="shared" si="5"/>
        <v>0.10770668832638713</v>
      </c>
    </row>
    <row r="19" spans="1:14" ht="15.75" customHeight="1">
      <c r="A19" s="17" t="s">
        <v>46</v>
      </c>
      <c r="B19" s="28" t="s">
        <v>47</v>
      </c>
      <c r="C19" s="17" t="s">
        <v>22</v>
      </c>
      <c r="D19" s="26">
        <v>27122</v>
      </c>
      <c r="E19" s="26">
        <v>141975</v>
      </c>
      <c r="F19" s="26">
        <f t="shared" si="1"/>
        <v>169097</v>
      </c>
      <c r="G19" s="22">
        <v>22888</v>
      </c>
      <c r="H19" s="22">
        <v>145103</v>
      </c>
      <c r="I19" s="22">
        <f t="shared" si="2"/>
        <v>23994</v>
      </c>
      <c r="J19" s="23">
        <f t="shared" si="3"/>
        <v>0.16535840058441245</v>
      </c>
      <c r="K19" s="26">
        <v>2003280</v>
      </c>
      <c r="L19" s="22">
        <v>1798306</v>
      </c>
      <c r="M19" s="22">
        <f t="shared" si="4"/>
        <v>204974</v>
      </c>
      <c r="N19" s="23">
        <f t="shared" si="5"/>
        <v>0.11398171390186097</v>
      </c>
    </row>
    <row r="20" spans="1:14" ht="15.75" customHeight="1">
      <c r="A20" s="17" t="s">
        <v>48</v>
      </c>
      <c r="B20" s="28" t="s">
        <v>42</v>
      </c>
      <c r="C20" s="17" t="s">
        <v>43</v>
      </c>
      <c r="D20" s="26">
        <v>16834091</v>
      </c>
      <c r="E20" s="26">
        <v>82257097</v>
      </c>
      <c r="F20" s="26">
        <f t="shared" si="1"/>
        <v>99091188</v>
      </c>
      <c r="G20" s="22">
        <v>9175926</v>
      </c>
      <c r="H20" s="22">
        <v>128213654</v>
      </c>
      <c r="I20" s="22">
        <f t="shared" si="2"/>
        <v>-29122466</v>
      </c>
      <c r="J20" s="23">
        <f t="shared" si="3"/>
        <v>-0.2271401297088062</v>
      </c>
      <c r="K20" s="26">
        <v>2281049305</v>
      </c>
      <c r="L20" s="22">
        <v>2131526100</v>
      </c>
      <c r="M20" s="22">
        <f t="shared" si="4"/>
        <v>149523205</v>
      </c>
      <c r="N20" s="23">
        <f t="shared" si="5"/>
        <v>7.0148427926826698E-2</v>
      </c>
    </row>
    <row r="21" spans="1:14" ht="15.75" customHeight="1">
      <c r="A21" s="17" t="s">
        <v>49</v>
      </c>
      <c r="B21" s="28" t="s">
        <v>50</v>
      </c>
      <c r="C21" s="17" t="s">
        <v>22</v>
      </c>
      <c r="D21" s="26">
        <v>10219</v>
      </c>
      <c r="E21" s="26">
        <v>38529</v>
      </c>
      <c r="F21" s="26">
        <f t="shared" si="1"/>
        <v>48748</v>
      </c>
      <c r="G21" s="22">
        <v>14821</v>
      </c>
      <c r="H21" s="22">
        <v>81903</v>
      </c>
      <c r="I21" s="22">
        <f t="shared" si="2"/>
        <v>-33155</v>
      </c>
      <c r="J21" s="23">
        <f t="shared" si="3"/>
        <v>-0.40480812668644617</v>
      </c>
      <c r="K21" s="26">
        <v>345659</v>
      </c>
      <c r="L21" s="22">
        <v>238757</v>
      </c>
      <c r="M21" s="22">
        <f t="shared" si="4"/>
        <v>106902</v>
      </c>
      <c r="N21" s="23">
        <f t="shared" si="5"/>
        <v>0.44774394049179711</v>
      </c>
    </row>
    <row r="22" spans="1:14" ht="15.75" customHeight="1">
      <c r="A22" s="17" t="s">
        <v>51</v>
      </c>
      <c r="B22" s="28" t="s">
        <v>52</v>
      </c>
      <c r="C22" s="17" t="s">
        <v>22</v>
      </c>
      <c r="D22" s="26">
        <v>0</v>
      </c>
      <c r="E22" s="26">
        <v>18527</v>
      </c>
      <c r="F22" s="26">
        <f t="shared" si="1"/>
        <v>18527</v>
      </c>
      <c r="G22" s="22">
        <v>0</v>
      </c>
      <c r="H22" s="22">
        <v>95297</v>
      </c>
      <c r="I22" s="22">
        <f t="shared" si="2"/>
        <v>-76770</v>
      </c>
      <c r="J22" s="23">
        <f t="shared" si="3"/>
        <v>-0.8055867445984658</v>
      </c>
      <c r="K22" s="26">
        <v>379720</v>
      </c>
      <c r="L22" s="22">
        <v>372272</v>
      </c>
      <c r="M22" s="22">
        <f t="shared" si="4"/>
        <v>7448</v>
      </c>
      <c r="N22" s="23">
        <f t="shared" si="5"/>
        <v>2.0006876692311E-2</v>
      </c>
    </row>
    <row r="23" spans="1:14" ht="15.75" customHeight="1">
      <c r="A23" s="18" t="s">
        <v>53</v>
      </c>
      <c r="B23" s="27" t="s">
        <v>54</v>
      </c>
      <c r="C23" s="18"/>
      <c r="D23" s="17"/>
      <c r="E23" s="17"/>
      <c r="F23" s="17"/>
      <c r="G23" s="18"/>
      <c r="H23" s="18"/>
      <c r="I23" s="18"/>
      <c r="J23" s="18"/>
      <c r="K23" s="17"/>
      <c r="L23" s="18"/>
      <c r="M23" s="18"/>
      <c r="N23" s="19"/>
    </row>
    <row r="24" spans="1:14" ht="15.75" customHeight="1">
      <c r="A24" s="17" t="s">
        <v>55</v>
      </c>
      <c r="B24" s="28" t="s">
        <v>38</v>
      </c>
      <c r="C24" s="17" t="s">
        <v>22</v>
      </c>
      <c r="D24" s="26">
        <v>370</v>
      </c>
      <c r="E24" s="26">
        <v>1914</v>
      </c>
      <c r="F24" s="26">
        <f t="shared" ref="F24:F31" si="6">E24+D24</f>
        <v>2284</v>
      </c>
      <c r="G24" s="22">
        <v>531</v>
      </c>
      <c r="H24" s="22">
        <v>3440</v>
      </c>
      <c r="I24" s="22">
        <f t="shared" ref="I24:I31" si="7">F24-H24</f>
        <v>-1156</v>
      </c>
      <c r="J24" s="23">
        <f t="shared" ref="J24:J31" si="8">IF(ISERROR(I24/H24),"",I24/H24)</f>
        <v>-0.336046511627907</v>
      </c>
      <c r="K24" s="26">
        <v>68034</v>
      </c>
      <c r="L24" s="22">
        <v>66752</v>
      </c>
      <c r="M24" s="22">
        <f t="shared" ref="M24:M31" si="9">K24-L24</f>
        <v>1282</v>
      </c>
      <c r="N24" s="23">
        <f t="shared" ref="N24:N31" si="10">IF(ISERROR(M24/L24),"",M24/L24)</f>
        <v>1.920541706615532E-2</v>
      </c>
    </row>
    <row r="25" spans="1:14" ht="15.75" customHeight="1">
      <c r="A25" s="17" t="s">
        <v>56</v>
      </c>
      <c r="B25" s="28" t="s">
        <v>57</v>
      </c>
      <c r="C25" s="17" t="s">
        <v>22</v>
      </c>
      <c r="D25" s="26">
        <v>271</v>
      </c>
      <c r="E25" s="26">
        <v>1591</v>
      </c>
      <c r="F25" s="26">
        <f t="shared" si="6"/>
        <v>1862</v>
      </c>
      <c r="G25" s="22">
        <v>421</v>
      </c>
      <c r="H25" s="22">
        <v>2889</v>
      </c>
      <c r="I25" s="22">
        <f t="shared" si="7"/>
        <v>-1027</v>
      </c>
      <c r="J25" s="23">
        <f t="shared" si="8"/>
        <v>-0.35548632744894426</v>
      </c>
      <c r="K25" s="26">
        <v>58371</v>
      </c>
      <c r="L25" s="22">
        <v>57149</v>
      </c>
      <c r="M25" s="22">
        <f t="shared" si="9"/>
        <v>1222</v>
      </c>
      <c r="N25" s="23">
        <f t="shared" si="10"/>
        <v>2.1382701359603844E-2</v>
      </c>
    </row>
    <row r="26" spans="1:14" ht="15.75" customHeight="1">
      <c r="A26" s="17" t="s">
        <v>58</v>
      </c>
      <c r="B26" s="28" t="s">
        <v>59</v>
      </c>
      <c r="C26" s="17" t="s">
        <v>22</v>
      </c>
      <c r="D26" s="26">
        <v>99</v>
      </c>
      <c r="E26" s="26">
        <v>323</v>
      </c>
      <c r="F26" s="26">
        <f t="shared" si="6"/>
        <v>422</v>
      </c>
      <c r="G26" s="22">
        <v>110</v>
      </c>
      <c r="H26" s="22">
        <v>551</v>
      </c>
      <c r="I26" s="22">
        <f t="shared" si="7"/>
        <v>-129</v>
      </c>
      <c r="J26" s="23">
        <f t="shared" si="8"/>
        <v>-0.23411978221415608</v>
      </c>
      <c r="K26" s="26">
        <v>9663</v>
      </c>
      <c r="L26" s="22">
        <v>9603</v>
      </c>
      <c r="M26" s="22">
        <f t="shared" si="9"/>
        <v>60</v>
      </c>
      <c r="N26" s="23">
        <f t="shared" si="10"/>
        <v>6.2480474851608877E-3</v>
      </c>
    </row>
    <row r="27" spans="1:14" ht="15.75" customHeight="1">
      <c r="A27" s="17" t="s">
        <v>60</v>
      </c>
      <c r="B27" s="28" t="s">
        <v>61</v>
      </c>
      <c r="C27" s="17" t="s">
        <v>62</v>
      </c>
      <c r="D27" s="26">
        <v>1514244</v>
      </c>
      <c r="E27" s="26">
        <v>390680</v>
      </c>
      <c r="F27" s="26">
        <f t="shared" si="6"/>
        <v>1904924</v>
      </c>
      <c r="G27" s="22">
        <v>122081</v>
      </c>
      <c r="H27" s="22">
        <v>682484</v>
      </c>
      <c r="I27" s="22">
        <f t="shared" si="7"/>
        <v>1222440</v>
      </c>
      <c r="J27" s="23">
        <f t="shared" si="8"/>
        <v>1.7911628697522579</v>
      </c>
      <c r="K27" s="26">
        <v>45127073</v>
      </c>
      <c r="L27" s="22">
        <v>40961747</v>
      </c>
      <c r="M27" s="22">
        <f t="shared" si="9"/>
        <v>4165326</v>
      </c>
      <c r="N27" s="23">
        <f t="shared" si="10"/>
        <v>0.10168819215645271</v>
      </c>
    </row>
    <row r="28" spans="1:14" ht="15.75" customHeight="1">
      <c r="A28" s="17" t="s">
        <v>63</v>
      </c>
      <c r="B28" s="28" t="s">
        <v>42</v>
      </c>
      <c r="C28" s="17" t="s">
        <v>62</v>
      </c>
      <c r="D28" s="26">
        <v>1512689</v>
      </c>
      <c r="E28" s="26">
        <v>387570</v>
      </c>
      <c r="F28" s="26">
        <f t="shared" si="6"/>
        <v>1900259</v>
      </c>
      <c r="G28" s="22">
        <v>116797</v>
      </c>
      <c r="H28" s="22">
        <v>513910</v>
      </c>
      <c r="I28" s="22">
        <f t="shared" si="7"/>
        <v>1386349</v>
      </c>
      <c r="J28" s="23">
        <f t="shared" si="8"/>
        <v>2.6976493938627386</v>
      </c>
      <c r="K28" s="26">
        <v>34937507</v>
      </c>
      <c r="L28" s="22">
        <v>31880468</v>
      </c>
      <c r="M28" s="22">
        <f t="shared" si="9"/>
        <v>3057039</v>
      </c>
      <c r="N28" s="23">
        <f t="shared" si="10"/>
        <v>9.5890656310315139E-2</v>
      </c>
    </row>
    <row r="29" spans="1:14" ht="15.75" customHeight="1">
      <c r="A29" s="17" t="s">
        <v>64</v>
      </c>
      <c r="B29" s="28" t="s">
        <v>65</v>
      </c>
      <c r="C29" s="17" t="s">
        <v>62</v>
      </c>
      <c r="D29" s="26">
        <v>132202</v>
      </c>
      <c r="E29" s="26">
        <v>319361</v>
      </c>
      <c r="F29" s="26">
        <f t="shared" si="6"/>
        <v>451563</v>
      </c>
      <c r="G29" s="22">
        <v>111343</v>
      </c>
      <c r="H29" s="22">
        <v>446484</v>
      </c>
      <c r="I29" s="22">
        <f t="shared" si="7"/>
        <v>5079</v>
      </c>
      <c r="J29" s="23">
        <f t="shared" si="8"/>
        <v>1.1375547612008492E-2</v>
      </c>
      <c r="K29" s="26">
        <v>22721083</v>
      </c>
      <c r="L29" s="22">
        <v>21562543</v>
      </c>
      <c r="M29" s="22">
        <f t="shared" si="9"/>
        <v>1158540</v>
      </c>
      <c r="N29" s="23">
        <f t="shared" si="10"/>
        <v>5.3729284157253622E-2</v>
      </c>
    </row>
    <row r="30" spans="1:14" ht="15.75" customHeight="1">
      <c r="A30" s="17" t="s">
        <v>66</v>
      </c>
      <c r="B30" s="28" t="s">
        <v>50</v>
      </c>
      <c r="C30" s="17" t="s">
        <v>22</v>
      </c>
      <c r="D30" s="26">
        <v>276</v>
      </c>
      <c r="E30" s="26">
        <v>1220</v>
      </c>
      <c r="F30" s="26">
        <f t="shared" si="6"/>
        <v>1496</v>
      </c>
      <c r="G30" s="22">
        <v>289</v>
      </c>
      <c r="H30" s="22">
        <v>1634</v>
      </c>
      <c r="I30" s="22">
        <f t="shared" si="7"/>
        <v>-138</v>
      </c>
      <c r="J30" s="23">
        <f t="shared" si="8"/>
        <v>-8.4455324357405145E-2</v>
      </c>
      <c r="K30" s="26">
        <v>18686</v>
      </c>
      <c r="L30" s="22">
        <v>15724</v>
      </c>
      <c r="M30" s="22">
        <f t="shared" si="9"/>
        <v>2962</v>
      </c>
      <c r="N30" s="23">
        <f t="shared" si="10"/>
        <v>0.18837445942508269</v>
      </c>
    </row>
    <row r="31" spans="1:14" ht="15.75" customHeight="1">
      <c r="A31" s="17" t="s">
        <v>67</v>
      </c>
      <c r="B31" s="28" t="s">
        <v>52</v>
      </c>
      <c r="C31" s="17" t="s">
        <v>22</v>
      </c>
      <c r="D31" s="26">
        <v>0</v>
      </c>
      <c r="E31" s="26">
        <v>577</v>
      </c>
      <c r="F31" s="26">
        <f t="shared" si="6"/>
        <v>577</v>
      </c>
      <c r="G31" s="22">
        <v>0</v>
      </c>
      <c r="H31" s="22">
        <v>743</v>
      </c>
      <c r="I31" s="22">
        <f t="shared" si="7"/>
        <v>-166</v>
      </c>
      <c r="J31" s="23">
        <f t="shared" si="8"/>
        <v>-0.2234185733512786</v>
      </c>
      <c r="K31" s="26">
        <v>26997</v>
      </c>
      <c r="L31" s="22">
        <v>26610</v>
      </c>
      <c r="M31" s="22">
        <f t="shared" si="9"/>
        <v>387</v>
      </c>
      <c r="N31" s="23">
        <f t="shared" si="10"/>
        <v>1.4543404735062007E-2</v>
      </c>
    </row>
    <row r="32" spans="1:14" ht="15.75" customHeight="1">
      <c r="A32" s="17" t="s">
        <v>68</v>
      </c>
      <c r="B32" s="25" t="s">
        <v>69</v>
      </c>
      <c r="C32" s="18"/>
      <c r="D32" s="17"/>
      <c r="E32" s="17"/>
      <c r="F32" s="17"/>
      <c r="G32" s="18"/>
      <c r="H32" s="18"/>
      <c r="I32" s="18"/>
      <c r="J32" s="18"/>
      <c r="K32" s="17"/>
      <c r="L32" s="18"/>
      <c r="M32" s="18"/>
      <c r="N32" s="18"/>
    </row>
    <row r="33" spans="1:15" ht="15.75" customHeight="1">
      <c r="A33" s="17" t="s">
        <v>70</v>
      </c>
      <c r="B33" s="28" t="s">
        <v>38</v>
      </c>
      <c r="C33" s="17" t="s">
        <v>22</v>
      </c>
      <c r="D33" s="26">
        <v>19026</v>
      </c>
      <c r="E33" s="26">
        <v>85185</v>
      </c>
      <c r="F33" s="26">
        <f>E33+D33</f>
        <v>104211</v>
      </c>
      <c r="G33" s="22">
        <v>16423</v>
      </c>
      <c r="H33" s="22">
        <v>118901</v>
      </c>
      <c r="I33" s="22">
        <f>F33-H33</f>
        <v>-14690</v>
      </c>
      <c r="J33" s="23">
        <f>IF(ISERROR(I33/H33),"",I33/H33)</f>
        <v>-0.12354816191621601</v>
      </c>
      <c r="K33" s="26">
        <v>1276793</v>
      </c>
      <c r="L33" s="22">
        <v>1201569</v>
      </c>
      <c r="M33" s="22">
        <f>K33-L33</f>
        <v>75224</v>
      </c>
      <c r="N33" s="23">
        <f>IF(ISERROR(M33/L33),"",M33/L33)</f>
        <v>6.2604810876445718E-2</v>
      </c>
    </row>
    <row r="34" spans="1:15" ht="15.75" customHeight="1">
      <c r="A34" s="17" t="s">
        <v>71</v>
      </c>
      <c r="B34" s="28" t="s">
        <v>72</v>
      </c>
      <c r="C34" s="17" t="s">
        <v>43</v>
      </c>
      <c r="D34" s="26">
        <v>147877</v>
      </c>
      <c r="E34" s="26">
        <v>755449</v>
      </c>
      <c r="F34" s="26">
        <f>E34+D34</f>
        <v>903326</v>
      </c>
      <c r="G34" s="22">
        <v>133644</v>
      </c>
      <c r="H34" s="22">
        <v>997989</v>
      </c>
      <c r="I34" s="22">
        <f>F34-H34</f>
        <v>-94663</v>
      </c>
      <c r="J34" s="23">
        <f>IF(ISERROR(I34/H34),"",I34/H34)</f>
        <v>-9.4853750893045916E-2</v>
      </c>
      <c r="K34" s="26">
        <v>7948956</v>
      </c>
      <c r="L34" s="22">
        <v>6944339</v>
      </c>
      <c r="M34" s="22">
        <f>K34-L34</f>
        <v>1004617</v>
      </c>
      <c r="N34" s="23">
        <f>IF(ISERROR(M34/L34),"",M34/L34)</f>
        <v>0.14466704462440558</v>
      </c>
    </row>
    <row r="35" spans="1:15" ht="15.75" customHeight="1">
      <c r="A35" s="17" t="s">
        <v>73</v>
      </c>
      <c r="B35" s="28" t="s">
        <v>74</v>
      </c>
      <c r="C35" s="17" t="s">
        <v>22</v>
      </c>
      <c r="D35" s="26">
        <v>11103</v>
      </c>
      <c r="E35" s="26">
        <v>40958</v>
      </c>
      <c r="F35" s="26">
        <f>E35+D35</f>
        <v>52061</v>
      </c>
      <c r="G35" s="22">
        <v>12518</v>
      </c>
      <c r="H35" s="22">
        <v>70495</v>
      </c>
      <c r="I35" s="22">
        <f>F35-H35</f>
        <v>-18434</v>
      </c>
      <c r="J35" s="23">
        <f>IF(ISERROR(I35/H35),"",I35/H35)</f>
        <v>-0.26149372295907514</v>
      </c>
      <c r="K35" s="26">
        <v>746348</v>
      </c>
      <c r="L35" s="22">
        <v>644198</v>
      </c>
      <c r="M35" s="22">
        <f>K35-L35</f>
        <v>102150</v>
      </c>
      <c r="N35" s="23">
        <f>IF(ISERROR(M35/L35),"",M35/L35)</f>
        <v>0.15856925976175026</v>
      </c>
    </row>
    <row r="36" spans="1:15" ht="15.75" customHeight="1">
      <c r="A36" s="17" t="s">
        <v>75</v>
      </c>
      <c r="B36" s="28" t="s">
        <v>76</v>
      </c>
      <c r="C36" s="17" t="s">
        <v>22</v>
      </c>
      <c r="D36" s="26">
        <v>0</v>
      </c>
      <c r="E36" s="26">
        <v>12922</v>
      </c>
      <c r="F36" s="26">
        <f>E36+D36</f>
        <v>12922</v>
      </c>
      <c r="G36" s="22">
        <v>1</v>
      </c>
      <c r="H36" s="22">
        <v>2</v>
      </c>
      <c r="I36" s="22">
        <f>F36-H36</f>
        <v>12920</v>
      </c>
      <c r="J36" s="23">
        <f>IF(ISERROR(I36/H36),"",I36/H36)</f>
        <v>6460</v>
      </c>
      <c r="K36" s="26">
        <v>510091</v>
      </c>
      <c r="L36" s="22">
        <v>497422</v>
      </c>
      <c r="M36" s="22">
        <f>K36-L36</f>
        <v>12669</v>
      </c>
      <c r="N36" s="23">
        <f>IF(ISERROR(M36/L36),"",M36/L36)</f>
        <v>2.5469319812955599E-2</v>
      </c>
    </row>
    <row r="37" spans="1:15" ht="15.75" customHeight="1">
      <c r="A37" s="17" t="s">
        <v>19</v>
      </c>
      <c r="B37" s="27" t="s">
        <v>19</v>
      </c>
      <c r="C37" s="18"/>
      <c r="D37" s="17"/>
      <c r="E37" s="17"/>
      <c r="F37" s="17"/>
      <c r="G37" s="18"/>
      <c r="H37" s="18"/>
      <c r="I37" s="18"/>
      <c r="J37" s="18"/>
      <c r="K37" s="17"/>
      <c r="L37" s="18"/>
      <c r="M37" s="18"/>
      <c r="N37" s="18"/>
    </row>
    <row r="38" spans="1:15" ht="15" customHeight="1">
      <c r="A38" s="17" t="s">
        <v>77</v>
      </c>
      <c r="B38" s="25" t="s">
        <v>78</v>
      </c>
      <c r="C38" s="17" t="s">
        <v>19</v>
      </c>
      <c r="D38" s="26">
        <v>0</v>
      </c>
      <c r="E38" s="26">
        <v>18</v>
      </c>
      <c r="F38" s="26">
        <f>E38+D38</f>
        <v>18</v>
      </c>
      <c r="G38" s="22">
        <v>8</v>
      </c>
      <c r="H38" s="22">
        <v>35</v>
      </c>
      <c r="I38" s="22">
        <f>F38-H38</f>
        <v>-17</v>
      </c>
      <c r="J38" s="23">
        <f>IF(ISERROR(I38/H38),"",I38/H38)</f>
        <v>-0.48571428571428571</v>
      </c>
      <c r="K38" s="26">
        <v>1732</v>
      </c>
      <c r="L38" s="22">
        <v>1835</v>
      </c>
      <c r="M38" s="22">
        <f>K38-L38</f>
        <v>-103</v>
      </c>
      <c r="N38" s="23">
        <f>IF(ISERROR(M38/L38),"",M38/L38)</f>
        <v>-5.6130790190735698E-2</v>
      </c>
      <c r="O38" s="29"/>
    </row>
    <row r="39" spans="1:15" ht="15" customHeight="1">
      <c r="A39" s="17" t="s">
        <v>79</v>
      </c>
      <c r="B39" s="25" t="s">
        <v>80</v>
      </c>
      <c r="C39" s="17" t="s">
        <v>19</v>
      </c>
      <c r="D39" s="26">
        <v>1</v>
      </c>
      <c r="E39" s="26">
        <v>1</v>
      </c>
      <c r="F39" s="26">
        <f>E39+D39</f>
        <v>2</v>
      </c>
      <c r="G39" s="22">
        <v>0</v>
      </c>
      <c r="H39" s="22">
        <v>5</v>
      </c>
      <c r="I39" s="22">
        <f>F39-H39</f>
        <v>-3</v>
      </c>
      <c r="J39" s="23">
        <f>IF(ISERROR(I39/H39),"",I39/H39)</f>
        <v>-0.6</v>
      </c>
      <c r="K39" s="26">
        <v>240</v>
      </c>
      <c r="L39" s="22">
        <v>110</v>
      </c>
      <c r="M39" s="22">
        <f>K39-L39</f>
        <v>130</v>
      </c>
      <c r="N39" s="23">
        <f>IF(ISERROR(M39/L39),"",M39/L39)</f>
        <v>1.1818181818181819</v>
      </c>
      <c r="O39" s="29"/>
    </row>
    <row r="40" spans="1:15" ht="15" customHeight="1">
      <c r="A40" s="30" t="s">
        <v>81</v>
      </c>
      <c r="B40" s="30" t="s">
        <v>81</v>
      </c>
      <c r="C40" s="31"/>
      <c r="D40" s="32"/>
      <c r="E40" s="32"/>
      <c r="F40" s="32"/>
      <c r="G40" s="32"/>
      <c r="H40" s="32"/>
      <c r="I40" s="33"/>
      <c r="J40" s="34"/>
      <c r="K40" s="32"/>
      <c r="L40" s="32"/>
      <c r="M40" s="33"/>
      <c r="N40" s="35"/>
    </row>
    <row r="41" spans="1:15" ht="14.25" customHeight="1">
      <c r="A41" s="36"/>
      <c r="B41" s="36"/>
    </row>
  </sheetData>
  <sheetProtection sheet="1"/>
  <mergeCells count="7">
    <mergeCell ref="B1:N1"/>
    <mergeCell ref="A3:A4"/>
    <mergeCell ref="B3:B4"/>
    <mergeCell ref="C3:C4"/>
    <mergeCell ref="D3:F3"/>
    <mergeCell ref="G3:H3"/>
    <mergeCell ref="K3:N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（一）</vt:lpstr>
      <vt:lpstr>'（一）'!Print_Area</vt:lpstr>
      <vt:lpstr>'（一）'!Print_Titles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袁野</cp:lastModifiedBy>
  <cp:lastPrinted>2014-03-17T02:49:32Z</cp:lastPrinted>
  <dcterms:created xsi:type="dcterms:W3CDTF">2000-10-19T03:20:14Z</dcterms:created>
  <dcterms:modified xsi:type="dcterms:W3CDTF">2020-09-04T00:34:34Z</dcterms:modified>
</cp:coreProperties>
</file>