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<sst xmlns="http://schemas.openxmlformats.org/spreadsheetml/2006/main" count="94" uniqueCount="48">
  <si>
    <t>商事主体登记</t>
  </si>
  <si>
    <t>报告期：</t>
  </si>
  <si>
    <t>项目</t>
  </si>
  <si>
    <t>单位</t>
  </si>
  <si>
    <t>本年情况</t>
  </si>
  <si>
    <t>上年情况</t>
  </si>
  <si>
    <t>历年累计</t>
  </si>
  <si>
    <t>4月</t>
  </si>
  <si>
    <t>1-本月累计</t>
  </si>
  <si>
    <t>本年累计比上年同期增减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</si>
  <si>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</si>
  <si>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</si>
  <si>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</si>
  <si>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</si>
  <si>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</si>
  <si>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一、商事主体登记情况</t>
  </si>
  <si>
    <t>商事主体总数</t>
  </si>
  <si>
    <t/>
  </si>
  <si>
    <t>（一）企业总数</t>
  </si>
  <si>
    <t>户</t>
  </si>
  <si>
    <t>其中：法人企业</t>
  </si>
  <si>
    <t>自贸区商事主体总数</t>
  </si>
  <si>
    <t xml:space="preserve">    其中</t>
  </si>
  <si>
    <t>第一产业</t>
  </si>
  <si>
    <t>第二产业</t>
  </si>
  <si>
    <t>第三产业</t>
  </si>
  <si>
    <t xml:space="preserve">    1、内资企业（含私营）</t>
  </si>
  <si>
    <t xml:space="preserve">       户数</t>
  </si>
  <si>
    <t xml:space="preserve">       其中:法人企业</t>
  </si>
  <si>
    <t xml:space="preserve">       注册资本</t>
  </si>
  <si>
    <t>万元</t>
  </si>
  <si>
    <t xml:space="preserve">       其中：私营企业</t>
  </si>
  <si>
    <t xml:space="preserve">       私营法人企业</t>
  </si>
  <si>
    <t xml:space="preserve">       注销企业户数</t>
  </si>
  <si>
    <t xml:space="preserve">       吊销企业户数</t>
  </si>
  <si>
    <t xml:space="preserve">    2、外资企业</t>
  </si>
  <si>
    <t xml:space="preserve">       其中：1.法人企业</t>
  </si>
  <si>
    <t xml:space="preserve">       2.分支机构</t>
  </si>
  <si>
    <t xml:space="preserve">       投资总额</t>
  </si>
  <si>
    <t>万美元</t>
  </si>
  <si>
    <t xml:space="preserve">       其中:外方认缴</t>
  </si>
  <si>
    <t>（二）个体工商户总数</t>
  </si>
  <si>
    <t xml:space="preserve">       资金数额</t>
  </si>
  <si>
    <t xml:space="preserve">       注销户数</t>
  </si>
  <si>
    <t xml:space="preserve">       吊销数</t>
  </si>
  <si>
    <t>常驻代表机构</t>
  </si>
  <si>
    <t>承包勘探机构</t>
  </si>
  <si>
    <t>说明：按国家工商总局报表制度，私营企业纳入内资企业范畴，常驻代表机构、承包勘探机构、三来一补项目户数不纳入商事主体统计，另行单列。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</si>
</sst>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_);[Red]\(0\)"/>
    <numFmt numFmtId="178" formatCode="0_ ;[Red]\-0\ "/>
    <numFmt numFmtId="179" formatCode="yyyy&quot;年&quot;m&quot;月&quot;;@"/>
    <numFmt numFmtId="180" formatCode="0.0%"/>
    <numFmt numFmtId="181" formatCode="0.0%_ ;[Red]\-0.0%\ "/>
  </numFmts>
  <fonts count="65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62"/>
      <name val="黑体"/>
      <family val="3"/>
    </font>
    <font>
      <sz val="10"/>
      <color indexed="62"/>
      <name val="宋体"/>
      <family val="0"/>
    </font>
    <font>
      <sz val="10"/>
      <color indexed="8"/>
      <name val="宋体"/>
      <family val="0"/>
    </font>
    <font>
      <sz val="10"/>
      <color indexed="62"/>
      <name val="Times New Roman"/>
      <family val="1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9"/>
      <color indexed="18"/>
      <name val="宋体"/>
      <family val="0"/>
    </font>
    <font>
      <sz val="10"/>
      <color indexed="8"/>
      <name val="Times New Roman"/>
      <family val="1"/>
    </font>
    <font>
      <sz val="12"/>
      <color indexed="62"/>
      <name val="黑体"/>
      <family val="3"/>
    </font>
    <font>
      <b/>
      <sz val="10"/>
      <color indexed="62"/>
      <name val="宋体"/>
      <family val="0"/>
    </font>
    <font>
      <sz val="9"/>
      <color indexed="18"/>
      <name val="Times New Roman"/>
      <family val="1"/>
    </font>
    <font>
      <sz val="10"/>
      <color indexed="62"/>
      <name val="黑体"/>
      <family val="3"/>
    </font>
    <font>
      <sz val="10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rgb="FF333399"/>
      <name val="黑体"/>
      <family val="3"/>
    </font>
    <font>
      <sz val="10"/>
      <color rgb="FF333399"/>
      <name val="宋体"/>
      <family val="0"/>
    </font>
    <font>
      <sz val="10"/>
      <color rgb="FF000000"/>
      <name val="宋体"/>
      <family val="0"/>
    </font>
    <font>
      <sz val="10"/>
      <color rgb="FF333399"/>
      <name val="Times New Roman"/>
      <family val="1"/>
    </font>
    <font>
      <b/>
      <sz val="14"/>
      <color rgb="FF333399"/>
      <name val="黑体"/>
      <family val="3"/>
    </font>
    <font>
      <b/>
      <sz val="12"/>
      <color rgb="FF333399"/>
      <name val="黑体"/>
      <family val="3"/>
    </font>
    <font>
      <sz val="9"/>
      <color rgb="FF000080"/>
      <name val="宋体"/>
      <family val="0"/>
    </font>
    <font>
      <sz val="10"/>
      <color theme="1"/>
      <name val="Times New Roman"/>
      <family val="1"/>
    </font>
    <font>
      <sz val="12"/>
      <color rgb="FF333399"/>
      <name val="黑体"/>
      <family val="3"/>
    </font>
    <font>
      <b/>
      <sz val="10"/>
      <color rgb="FF333399"/>
      <name val="宋体"/>
      <family val="0"/>
    </font>
    <font>
      <sz val="9"/>
      <color rgb="FF000080"/>
      <name val="Times New Roman"/>
      <family val="1"/>
    </font>
    <font>
      <sz val="10"/>
      <color rgb="FF333399"/>
      <name val="黑体"/>
      <family val="3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176" fontId="52" fillId="0" borderId="0" xfId="0" applyNumberFormat="1" applyFont="1" applyFill="1" applyAlignment="1">
      <alignment horizontal="center"/>
    </xf>
    <xf numFmtId="176" fontId="53" fillId="0" borderId="0" xfId="0" applyNumberFormat="1" applyFont="1" applyFill="1" applyAlignment="1">
      <alignment vertical="center"/>
    </xf>
    <xf numFmtId="177" fontId="54" fillId="0" borderId="0" xfId="0" applyNumberFormat="1" applyFont="1" applyFill="1" applyAlignment="1">
      <alignment vertical="center"/>
    </xf>
    <xf numFmtId="176" fontId="53" fillId="0" borderId="9" xfId="0" applyNumberFormat="1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vertical="center"/>
    </xf>
    <xf numFmtId="176" fontId="53" fillId="0" borderId="9" xfId="0" applyNumberFormat="1" applyFont="1" applyFill="1" applyBorder="1" applyAlignment="1" applyProtection="1">
      <alignment horizontal="center" vertical="center"/>
      <protection locked="0"/>
    </xf>
    <xf numFmtId="57" fontId="55" fillId="0" borderId="9" xfId="0" applyNumberFormat="1" applyFont="1" applyFill="1" applyBorder="1" applyAlignment="1">
      <alignment horizontal="center" vertical="center"/>
    </xf>
    <xf numFmtId="176" fontId="56" fillId="0" borderId="9" xfId="0" applyNumberFormat="1" applyFont="1" applyFill="1" applyBorder="1" applyAlignment="1">
      <alignment vertical="center"/>
    </xf>
    <xf numFmtId="176" fontId="57" fillId="0" borderId="9" xfId="0" applyNumberFormat="1" applyFont="1" applyFill="1" applyBorder="1" applyAlignment="1">
      <alignment vertical="center"/>
    </xf>
    <xf numFmtId="178" fontId="58" fillId="0" borderId="9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/>
    </xf>
    <xf numFmtId="178" fontId="59" fillId="0" borderId="9" xfId="0" applyNumberFormat="1" applyFont="1" applyFill="1" applyBorder="1" applyAlignment="1" applyProtection="1">
      <alignment horizontal="center" vertical="center"/>
      <protection locked="0"/>
    </xf>
    <xf numFmtId="176" fontId="60" fillId="0" borderId="10" xfId="0" applyNumberFormat="1" applyFont="1" applyFill="1" applyBorder="1" applyAlignment="1">
      <alignment/>
    </xf>
    <xf numFmtId="176" fontId="53" fillId="0" borderId="9" xfId="0" applyNumberFormat="1" applyFont="1" applyFill="1" applyBorder="1" applyAlignment="1">
      <alignment/>
    </xf>
    <xf numFmtId="176" fontId="61" fillId="0" borderId="0" xfId="0" applyNumberFormat="1" applyFont="1" applyFill="1" applyAlignment="1">
      <alignment/>
    </xf>
    <xf numFmtId="176" fontId="53" fillId="0" borderId="0" xfId="0" applyNumberFormat="1" applyFont="1" applyFill="1" applyAlignment="1">
      <alignment horizontal="center"/>
    </xf>
    <xf numFmtId="178" fontId="59" fillId="0" borderId="0" xfId="0" applyNumberFormat="1" applyFont="1" applyFill="1" applyAlignment="1">
      <alignment/>
    </xf>
    <xf numFmtId="178" fontId="54" fillId="0" borderId="0" xfId="0" applyNumberFormat="1" applyFont="1" applyFill="1" applyAlignment="1">
      <alignment/>
    </xf>
    <xf numFmtId="176" fontId="53" fillId="0" borderId="0" xfId="0" applyNumberFormat="1" applyFont="1" applyFill="1" applyAlignment="1">
      <alignment horizontal="right" vertical="center"/>
    </xf>
    <xf numFmtId="179" fontId="55" fillId="0" borderId="0" xfId="0" applyNumberFormat="1" applyFont="1" applyFill="1" applyAlignment="1">
      <alignment vertical="center"/>
    </xf>
    <xf numFmtId="180" fontId="53" fillId="0" borderId="9" xfId="0" applyNumberFormat="1" applyFont="1" applyFill="1" applyBorder="1" applyAlignment="1">
      <alignment horizontal="center" vertical="center"/>
    </xf>
    <xf numFmtId="181" fontId="62" fillId="0" borderId="9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180" fontId="64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zoomScaleSheetLayoutView="100" workbookViewId="0" topLeftCell="A1">
      <selection activeCell="A1" sqref="A1:M40"/>
    </sheetView>
  </sheetViews>
  <sheetFormatPr defaultColWidth="9.00390625" defaultRowHeight="15"/>
  <cols>
    <col min="1" max="1" width="27.421875" style="0" customWidth="1"/>
    <col min="4" max="4" width="9.00390625" style="0" hidden="1" customWidth="1"/>
    <col min="7" max="7" width="9.140625" style="0" customWidth="1"/>
    <col min="8" max="8" width="20.28125" style="0" customWidth="1"/>
    <col min="9" max="9" width="21.28125" style="0" customWidth="1"/>
    <col min="12" max="12" width="18.421875" style="0" customWidth="1"/>
    <col min="13" max="13" width="19.421875" style="0" customWidth="1"/>
  </cols>
  <sheetData>
    <row r="1" spans="1:13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3.5">
      <c r="A2" s="2"/>
      <c r="B2" s="2"/>
      <c r="C2" s="2"/>
      <c r="D2" s="2"/>
      <c r="E2" s="2"/>
      <c r="F2" s="2"/>
      <c r="G2" s="3"/>
      <c r="H2" s="3"/>
      <c r="I2" s="3"/>
      <c r="J2" s="2"/>
      <c r="K2" s="2"/>
      <c r="L2" s="19" t="s">
        <v>1</v>
      </c>
      <c r="M2" s="20">
        <v>44287</v>
      </c>
    </row>
    <row r="3" spans="1:13" ht="13.5" customHeight="1">
      <c r="A3" s="4" t="s">
        <v>2</v>
      </c>
      <c r="B3" s="4" t="s">
        <v>3</v>
      </c>
      <c r="C3" s="4" t="s">
        <v>4</v>
      </c>
      <c r="D3" s="4"/>
      <c r="E3" s="4"/>
      <c r="F3" s="4" t="s">
        <v>5</v>
      </c>
      <c r="G3" s="4"/>
      <c r="H3" s="5"/>
      <c r="I3" s="5"/>
      <c r="J3" s="4" t="s">
        <v>6</v>
      </c>
      <c r="K3" s="4"/>
      <c r="L3" s="4"/>
      <c r="M3" s="4"/>
    </row>
    <row r="4" spans="1:13" ht="13.5">
      <c r="A4" s="4"/>
      <c r="B4" s="4"/>
      <c r="C4" s="6" t="s">
        <v>7</v>
      </c>
      <c r="D4" s="6"/>
      <c r="E4" s="7" t="s">
        <v>8</v>
      </c>
      <c r="F4" s="6" t="s">
        <v>7</v>
      </c>
      <c r="G4" s="7" t="s">
        <v>8</v>
      </c>
      <c r="H4" s="5" t="s">
        <v>9</v>
      </c>
      <c r="I4" s="5" t="s">
        <v>10</v>
      </c>
      <c r="J4" s="6" t="s">
        <v>11</v>
      </c>
      <c r="K4" s="6" t="s">
        <v>12</v>
      </c>
      <c r="L4" s="6" t="s">
        <v>13</v>
      </c>
      <c r="M4" s="21" t="s">
        <v>14</v>
      </c>
    </row>
    <row r="5" spans="1:13" ht="18.75">
      <c r="A5" s="8" t="s">
        <v>15</v>
      </c>
      <c r="B5" s="6"/>
      <c r="C5" s="6"/>
      <c r="D5" s="6"/>
      <c r="E5" s="7"/>
      <c r="F5" s="6"/>
      <c r="G5" s="7"/>
      <c r="H5" s="6"/>
      <c r="I5" s="6"/>
      <c r="J5" s="6"/>
      <c r="K5" s="6"/>
      <c r="L5" s="6"/>
      <c r="M5" s="21"/>
    </row>
    <row r="6" spans="1:13" ht="14.25">
      <c r="A6" s="9" t="s">
        <v>16</v>
      </c>
      <c r="B6" s="6" t="s">
        <v>17</v>
      </c>
      <c r="C6" s="10">
        <f aca="true" t="shared" si="0" ref="C6:G6">C7+C33</f>
        <v>55403</v>
      </c>
      <c r="D6" s="10">
        <v>109090</v>
      </c>
      <c r="E6" s="10">
        <f t="shared" si="0"/>
        <v>164493</v>
      </c>
      <c r="F6" s="10">
        <f t="shared" si="0"/>
        <v>49231</v>
      </c>
      <c r="G6" s="10">
        <f t="shared" si="0"/>
        <v>135456</v>
      </c>
      <c r="H6" s="10">
        <f aca="true" t="shared" si="1" ref="H6:H9">E6-G6</f>
        <v>29037</v>
      </c>
      <c r="I6" s="22">
        <f aca="true" t="shared" si="2" ref="I6:I9">IF(ISERROR(H6/G6),"",H6/G6)</f>
        <v>0.21436481218993622</v>
      </c>
      <c r="J6" s="10">
        <f>J7+J33</f>
        <v>3697588</v>
      </c>
      <c r="K6" s="10">
        <f>K7+K33</f>
        <v>3353328</v>
      </c>
      <c r="L6" s="10">
        <f aca="true" t="shared" si="3" ref="L6:L9">J6-K6</f>
        <v>344260</v>
      </c>
      <c r="M6" s="22">
        <f aca="true" t="shared" si="4" ref="M6:M9">IF(ISERROR(L6/K6),"",L6/K6)</f>
        <v>0.1026621911128288</v>
      </c>
    </row>
    <row r="7" spans="1:13" ht="14.25">
      <c r="A7" s="11" t="s">
        <v>18</v>
      </c>
      <c r="B7" s="6" t="s">
        <v>19</v>
      </c>
      <c r="C7" s="10">
        <f aca="true" t="shared" si="5" ref="C7:G7">C15+C24</f>
        <v>33808</v>
      </c>
      <c r="D7" s="10">
        <v>108171</v>
      </c>
      <c r="E7" s="10">
        <f t="shared" si="5"/>
        <v>108171</v>
      </c>
      <c r="F7" s="10">
        <f t="shared" si="5"/>
        <v>29824</v>
      </c>
      <c r="G7" s="10">
        <f t="shared" si="5"/>
        <v>91346</v>
      </c>
      <c r="H7" s="10">
        <f t="shared" si="1"/>
        <v>16825</v>
      </c>
      <c r="I7" s="22">
        <f t="shared" si="2"/>
        <v>0.1841897838985834</v>
      </c>
      <c r="J7" s="10">
        <f>J15+J24</f>
        <v>2346877</v>
      </c>
      <c r="K7" s="10">
        <f>K15+K24</f>
        <v>2094262</v>
      </c>
      <c r="L7" s="10">
        <f t="shared" si="3"/>
        <v>252615</v>
      </c>
      <c r="M7" s="22">
        <f t="shared" si="4"/>
        <v>0.12062244361020732</v>
      </c>
    </row>
    <row r="8" spans="1:13" ht="13.5">
      <c r="A8" s="6" t="s">
        <v>20</v>
      </c>
      <c r="B8" s="6" t="s">
        <v>19</v>
      </c>
      <c r="C8" s="10">
        <f aca="true" t="shared" si="6" ref="C8:G8">C16+C25</f>
        <v>32105</v>
      </c>
      <c r="D8" s="10">
        <v>70644</v>
      </c>
      <c r="E8" s="10">
        <f t="shared" si="6"/>
        <v>102749</v>
      </c>
      <c r="F8" s="10">
        <f t="shared" si="6"/>
        <v>28789</v>
      </c>
      <c r="G8" s="10">
        <f t="shared" si="6"/>
        <v>88471</v>
      </c>
      <c r="H8" s="10">
        <f t="shared" si="1"/>
        <v>14278</v>
      </c>
      <c r="I8" s="22">
        <f t="shared" si="2"/>
        <v>0.1613862169524477</v>
      </c>
      <c r="J8" s="10">
        <f>J16+J25</f>
        <v>2251566</v>
      </c>
      <c r="K8" s="10">
        <f>K16+K25</f>
        <v>2005325</v>
      </c>
      <c r="L8" s="10">
        <f t="shared" si="3"/>
        <v>246241</v>
      </c>
      <c r="M8" s="22">
        <f t="shared" si="4"/>
        <v>0.12279356214080012</v>
      </c>
    </row>
    <row r="9" spans="1:13" ht="13.5">
      <c r="A9" s="6" t="s">
        <v>21</v>
      </c>
      <c r="B9" s="6" t="s">
        <v>19</v>
      </c>
      <c r="C9" s="12">
        <v>0</v>
      </c>
      <c r="D9" s="12">
        <v>0</v>
      </c>
      <c r="E9" s="10">
        <f aca="true" t="shared" si="7" ref="E9:E13">D9+C9</f>
        <v>0</v>
      </c>
      <c r="F9" s="12">
        <v>0</v>
      </c>
      <c r="G9" s="12">
        <v>0</v>
      </c>
      <c r="H9" s="10">
        <f t="shared" si="1"/>
        <v>0</v>
      </c>
      <c r="I9" s="22">
        <f t="shared" si="2"/>
      </c>
      <c r="J9" s="12">
        <v>0</v>
      </c>
      <c r="K9" s="10">
        <v>0</v>
      </c>
      <c r="L9" s="10">
        <f t="shared" si="3"/>
        <v>0</v>
      </c>
      <c r="M9" s="22">
        <f t="shared" si="4"/>
      </c>
    </row>
    <row r="10" spans="1:13" ht="14.25">
      <c r="A10" s="13" t="s">
        <v>22</v>
      </c>
      <c r="B10" s="7" t="s">
        <v>17</v>
      </c>
      <c r="C10" s="7" t="s">
        <v>17</v>
      </c>
      <c r="D10" s="7" t="s">
        <v>17</v>
      </c>
      <c r="E10" s="7" t="s">
        <v>17</v>
      </c>
      <c r="F10" s="7" t="s">
        <v>17</v>
      </c>
      <c r="G10" s="7" t="s">
        <v>17</v>
      </c>
      <c r="H10" s="7" t="s">
        <v>17</v>
      </c>
      <c r="I10" s="7" t="s">
        <v>17</v>
      </c>
      <c r="J10" s="7" t="s">
        <v>17</v>
      </c>
      <c r="K10" s="7" t="s">
        <v>17</v>
      </c>
      <c r="L10" s="7" t="s">
        <v>17</v>
      </c>
      <c r="M10" s="21" t="s">
        <v>17</v>
      </c>
    </row>
    <row r="11" spans="1:13" ht="13.5">
      <c r="A11" s="6" t="s">
        <v>23</v>
      </c>
      <c r="B11" s="6" t="s">
        <v>19</v>
      </c>
      <c r="C11" s="12">
        <v>44</v>
      </c>
      <c r="D11" s="12">
        <v>68</v>
      </c>
      <c r="E11" s="10">
        <f t="shared" si="7"/>
        <v>112</v>
      </c>
      <c r="F11" s="12">
        <v>77</v>
      </c>
      <c r="G11" s="12">
        <v>245</v>
      </c>
      <c r="H11" s="10">
        <f aca="true" t="shared" si="8" ref="H11:H13">E11-G11</f>
        <v>-133</v>
      </c>
      <c r="I11" s="22">
        <f aca="true" t="shared" si="9" ref="I11:I13">IF(ISERROR(H11/G11),"",H11/G11)</f>
        <v>-0.5428571428571428</v>
      </c>
      <c r="J11" s="12">
        <v>0</v>
      </c>
      <c r="K11" s="10">
        <v>0</v>
      </c>
      <c r="L11" s="10">
        <f aca="true" t="shared" si="10" ref="L11:L13">J11-K11</f>
        <v>0</v>
      </c>
      <c r="M11" s="22">
        <f aca="true" t="shared" si="11" ref="M11:M13">IF(ISERROR(L11/K11),"",L11/K11)</f>
      </c>
    </row>
    <row r="12" spans="1:13" ht="13.5">
      <c r="A12" s="6" t="s">
        <v>24</v>
      </c>
      <c r="B12" s="6" t="s">
        <v>19</v>
      </c>
      <c r="C12" s="12">
        <v>2877</v>
      </c>
      <c r="D12" s="12">
        <v>3499</v>
      </c>
      <c r="E12" s="10">
        <f t="shared" si="7"/>
        <v>6376</v>
      </c>
      <c r="F12" s="12">
        <v>2293</v>
      </c>
      <c r="G12" s="12">
        <v>6080</v>
      </c>
      <c r="H12" s="10">
        <f t="shared" si="8"/>
        <v>296</v>
      </c>
      <c r="I12" s="22">
        <f t="shared" si="9"/>
        <v>0.04868421052631579</v>
      </c>
      <c r="J12" s="12">
        <v>0</v>
      </c>
      <c r="K12" s="10">
        <v>0</v>
      </c>
      <c r="L12" s="10">
        <f t="shared" si="10"/>
        <v>0</v>
      </c>
      <c r="M12" s="22">
        <f t="shared" si="11"/>
      </c>
    </row>
    <row r="13" spans="1:13" ht="13.5">
      <c r="A13" s="6" t="s">
        <v>25</v>
      </c>
      <c r="B13" s="6" t="s">
        <v>19</v>
      </c>
      <c r="C13" s="12">
        <v>30887</v>
      </c>
      <c r="D13" s="12">
        <v>41162</v>
      </c>
      <c r="E13" s="10">
        <f t="shared" si="7"/>
        <v>72049</v>
      </c>
      <c r="F13" s="12">
        <v>27454</v>
      </c>
      <c r="G13" s="12">
        <v>85021</v>
      </c>
      <c r="H13" s="10">
        <f t="shared" si="8"/>
        <v>-12972</v>
      </c>
      <c r="I13" s="22">
        <f t="shared" si="9"/>
        <v>-0.15257406993566294</v>
      </c>
      <c r="J13" s="12">
        <v>0</v>
      </c>
      <c r="K13" s="10">
        <v>0</v>
      </c>
      <c r="L13" s="10">
        <f t="shared" si="10"/>
        <v>0</v>
      </c>
      <c r="M13" s="22">
        <f t="shared" si="11"/>
      </c>
    </row>
    <row r="14" spans="1:13" ht="14.25">
      <c r="A14" s="13" t="s">
        <v>26</v>
      </c>
      <c r="B14" s="7"/>
      <c r="C14" s="6"/>
      <c r="D14" s="6"/>
      <c r="E14" s="6"/>
      <c r="F14" s="7"/>
      <c r="G14" s="7"/>
      <c r="H14" s="7"/>
      <c r="I14" s="7"/>
      <c r="J14" s="6"/>
      <c r="K14" s="7"/>
      <c r="L14" s="7"/>
      <c r="M14" s="21"/>
    </row>
    <row r="15" spans="1:13" ht="13.5">
      <c r="A15" s="14" t="s">
        <v>27</v>
      </c>
      <c r="B15" s="6" t="s">
        <v>19</v>
      </c>
      <c r="C15" s="12">
        <v>33199</v>
      </c>
      <c r="D15" s="12">
        <v>73132</v>
      </c>
      <c r="E15" s="12">
        <f aca="true" t="shared" si="12" ref="E15:E22">D15+C15</f>
        <v>106331</v>
      </c>
      <c r="F15" s="10">
        <v>29520</v>
      </c>
      <c r="G15" s="10">
        <v>90215</v>
      </c>
      <c r="H15" s="10">
        <f aca="true" t="shared" si="13" ref="H15:H22">E15-G15</f>
        <v>16116</v>
      </c>
      <c r="I15" s="22">
        <f aca="true" t="shared" si="14" ref="I15:I22">IF(ISERROR(H15/G15),"",H15/G15)</f>
        <v>0.17863991575680319</v>
      </c>
      <c r="J15" s="12">
        <v>2277292</v>
      </c>
      <c r="K15" s="10">
        <v>2026379</v>
      </c>
      <c r="L15" s="10">
        <f aca="true" t="shared" si="15" ref="L15:L22">J15-K15</f>
        <v>250913</v>
      </c>
      <c r="M15" s="22">
        <f aca="true" t="shared" si="16" ref="M15:M22">IF(ISERROR(L15/K15),"",L15/K15)</f>
        <v>0.1238233321604695</v>
      </c>
    </row>
    <row r="16" spans="1:13" ht="13.5">
      <c r="A16" s="14" t="s">
        <v>28</v>
      </c>
      <c r="B16" s="6" t="s">
        <v>19</v>
      </c>
      <c r="C16" s="12">
        <v>31567</v>
      </c>
      <c r="D16" s="12">
        <v>69590</v>
      </c>
      <c r="E16" s="12">
        <f t="shared" si="12"/>
        <v>101157</v>
      </c>
      <c r="F16" s="10">
        <v>28539</v>
      </c>
      <c r="G16" s="10">
        <v>87508</v>
      </c>
      <c r="H16" s="10">
        <f t="shared" si="13"/>
        <v>13649</v>
      </c>
      <c r="I16" s="22">
        <f t="shared" si="14"/>
        <v>0.15597431092014444</v>
      </c>
      <c r="J16" s="12">
        <v>2191750</v>
      </c>
      <c r="K16" s="10">
        <v>1947045</v>
      </c>
      <c r="L16" s="10">
        <f t="shared" si="15"/>
        <v>244705</v>
      </c>
      <c r="M16" s="22">
        <f t="shared" si="16"/>
        <v>0.12568019742738354</v>
      </c>
    </row>
    <row r="17" spans="1:13" ht="13.5">
      <c r="A17" s="14" t="s">
        <v>29</v>
      </c>
      <c r="B17" s="6" t="s">
        <v>30</v>
      </c>
      <c r="C17" s="12">
        <v>17831916</v>
      </c>
      <c r="D17" s="12">
        <v>41717035</v>
      </c>
      <c r="E17" s="12">
        <f t="shared" si="12"/>
        <v>59548951</v>
      </c>
      <c r="F17" s="10">
        <v>19374125</v>
      </c>
      <c r="G17" s="10">
        <v>49815399</v>
      </c>
      <c r="H17" s="10">
        <f t="shared" si="13"/>
        <v>9733552</v>
      </c>
      <c r="I17" s="22">
        <f t="shared" si="14"/>
        <v>0.19539243276963414</v>
      </c>
      <c r="J17" s="12">
        <v>2377965335</v>
      </c>
      <c r="K17" s="10">
        <v>2257358507</v>
      </c>
      <c r="L17" s="10">
        <f t="shared" si="15"/>
        <v>120606828</v>
      </c>
      <c r="M17" s="22">
        <f t="shared" si="16"/>
        <v>0.0534283002128381</v>
      </c>
    </row>
    <row r="18" spans="1:13" ht="13.5">
      <c r="A18" s="14" t="s">
        <v>31</v>
      </c>
      <c r="B18" s="6" t="s">
        <v>19</v>
      </c>
      <c r="C18" s="12">
        <v>33191</v>
      </c>
      <c r="D18" s="12">
        <v>73115</v>
      </c>
      <c r="E18" s="12">
        <f t="shared" si="12"/>
        <v>106306</v>
      </c>
      <c r="F18" s="10">
        <v>29513</v>
      </c>
      <c r="G18" s="10">
        <v>90195</v>
      </c>
      <c r="H18" s="10">
        <f t="shared" si="13"/>
        <v>16111</v>
      </c>
      <c r="I18" s="22">
        <f t="shared" si="14"/>
        <v>0.17862409224458117</v>
      </c>
      <c r="J18" s="12">
        <v>2269606</v>
      </c>
      <c r="K18" s="10">
        <v>2018605</v>
      </c>
      <c r="L18" s="10">
        <f t="shared" si="15"/>
        <v>251001</v>
      </c>
      <c r="M18" s="22">
        <f t="shared" si="16"/>
        <v>0.12434379187607283</v>
      </c>
    </row>
    <row r="19" spans="1:13" ht="13.5">
      <c r="A19" s="14" t="s">
        <v>32</v>
      </c>
      <c r="B19" s="6" t="s">
        <v>19</v>
      </c>
      <c r="C19" s="12">
        <v>31564</v>
      </c>
      <c r="D19" s="12">
        <v>69578</v>
      </c>
      <c r="E19" s="12">
        <f t="shared" si="12"/>
        <v>101142</v>
      </c>
      <c r="F19" s="10">
        <v>28536</v>
      </c>
      <c r="G19" s="10">
        <v>87496</v>
      </c>
      <c r="H19" s="10">
        <f t="shared" si="13"/>
        <v>13646</v>
      </c>
      <c r="I19" s="22">
        <f t="shared" si="14"/>
        <v>0.15596141537898875</v>
      </c>
      <c r="J19" s="12">
        <v>2187325</v>
      </c>
      <c r="K19" s="10">
        <v>1942674</v>
      </c>
      <c r="L19" s="10">
        <f t="shared" si="15"/>
        <v>244651</v>
      </c>
      <c r="M19" s="22">
        <f t="shared" si="16"/>
        <v>0.1259351800662386</v>
      </c>
    </row>
    <row r="20" spans="1:13" ht="13.5">
      <c r="A20" s="14" t="s">
        <v>29</v>
      </c>
      <c r="B20" s="6" t="s">
        <v>30</v>
      </c>
      <c r="C20" s="12">
        <v>17830856</v>
      </c>
      <c r="D20" s="12">
        <v>35289585</v>
      </c>
      <c r="E20" s="12">
        <f t="shared" si="12"/>
        <v>53120441</v>
      </c>
      <c r="F20" s="10">
        <v>19241025</v>
      </c>
      <c r="G20" s="10">
        <v>49124059</v>
      </c>
      <c r="H20" s="10">
        <f t="shared" si="13"/>
        <v>3996382</v>
      </c>
      <c r="I20" s="22">
        <f t="shared" si="14"/>
        <v>0.08135284586316452</v>
      </c>
      <c r="J20" s="12">
        <v>2344336203</v>
      </c>
      <c r="K20" s="10">
        <v>2234964727</v>
      </c>
      <c r="L20" s="10">
        <f t="shared" si="15"/>
        <v>109371476</v>
      </c>
      <c r="M20" s="22">
        <f t="shared" si="16"/>
        <v>0.04893655576694925</v>
      </c>
    </row>
    <row r="21" spans="1:13" ht="13.5">
      <c r="A21" s="14" t="s">
        <v>33</v>
      </c>
      <c r="B21" s="6" t="s">
        <v>19</v>
      </c>
      <c r="C21" s="12">
        <v>6728</v>
      </c>
      <c r="D21" s="12">
        <v>20348</v>
      </c>
      <c r="E21" s="12">
        <f t="shared" si="12"/>
        <v>27076</v>
      </c>
      <c r="F21" s="10">
        <v>7030</v>
      </c>
      <c r="G21" s="10">
        <v>22560</v>
      </c>
      <c r="H21" s="10">
        <f t="shared" si="13"/>
        <v>4516</v>
      </c>
      <c r="I21" s="22">
        <f t="shared" si="14"/>
        <v>0.200177304964539</v>
      </c>
      <c r="J21" s="12">
        <v>419454</v>
      </c>
      <c r="K21" s="10">
        <v>319474</v>
      </c>
      <c r="L21" s="10">
        <f t="shared" si="15"/>
        <v>99980</v>
      </c>
      <c r="M21" s="22">
        <f t="shared" si="16"/>
        <v>0.3129519147098042</v>
      </c>
    </row>
    <row r="22" spans="1:13" ht="13.5">
      <c r="A22" s="14" t="s">
        <v>34</v>
      </c>
      <c r="B22" s="6" t="s">
        <v>19</v>
      </c>
      <c r="C22" s="12">
        <v>0</v>
      </c>
      <c r="D22" s="12">
        <v>0</v>
      </c>
      <c r="E22" s="12">
        <f t="shared" si="12"/>
        <v>0</v>
      </c>
      <c r="F22" s="10">
        <v>18526</v>
      </c>
      <c r="G22" s="10">
        <v>18527</v>
      </c>
      <c r="H22" s="10">
        <f t="shared" si="13"/>
        <v>-18527</v>
      </c>
      <c r="I22" s="22">
        <f t="shared" si="14"/>
        <v>-1</v>
      </c>
      <c r="J22" s="12">
        <v>372284</v>
      </c>
      <c r="K22" s="10">
        <v>382136</v>
      </c>
      <c r="L22" s="10">
        <f t="shared" si="15"/>
        <v>-9852</v>
      </c>
      <c r="M22" s="22">
        <f t="shared" si="16"/>
        <v>-0.02578139719890301</v>
      </c>
    </row>
    <row r="23" spans="1:13" ht="14.25">
      <c r="A23" s="13" t="s">
        <v>35</v>
      </c>
      <c r="B23" s="7"/>
      <c r="C23" s="6"/>
      <c r="D23" s="6"/>
      <c r="E23" s="6"/>
      <c r="F23" s="7"/>
      <c r="G23" s="7"/>
      <c r="H23" s="7"/>
      <c r="I23" s="7"/>
      <c r="J23" s="6"/>
      <c r="K23" s="7"/>
      <c r="L23" s="7"/>
      <c r="M23" s="21"/>
    </row>
    <row r="24" spans="1:13" ht="13.5">
      <c r="A24" s="14" t="s">
        <v>27</v>
      </c>
      <c r="B24" s="6" t="s">
        <v>19</v>
      </c>
      <c r="C24" s="12">
        <v>609</v>
      </c>
      <c r="D24" s="12">
        <v>1231</v>
      </c>
      <c r="E24" s="12">
        <f aca="true" t="shared" si="17" ref="E24:E31">D24+C24</f>
        <v>1840</v>
      </c>
      <c r="F24" s="10">
        <v>304</v>
      </c>
      <c r="G24" s="10">
        <v>1131</v>
      </c>
      <c r="H24" s="10">
        <f aca="true" t="shared" si="18" ref="H24:H31">E24-G24</f>
        <v>709</v>
      </c>
      <c r="I24" s="22">
        <f aca="true" t="shared" si="19" ref="I24:I31">IF(ISERROR(H24/G24),"",H24/G24)</f>
        <v>0.6268788682581786</v>
      </c>
      <c r="J24" s="12">
        <v>69585</v>
      </c>
      <c r="K24" s="10">
        <v>67883</v>
      </c>
      <c r="L24" s="10">
        <f aca="true" t="shared" si="20" ref="L24:L31">J24-K24</f>
        <v>1702</v>
      </c>
      <c r="M24" s="22">
        <f aca="true" t="shared" si="21" ref="M24:M31">IF(ISERROR(L24/K24),"",L24/K24)</f>
        <v>0.02507255130150406</v>
      </c>
    </row>
    <row r="25" spans="1:13" ht="13.5">
      <c r="A25" s="14" t="s">
        <v>36</v>
      </c>
      <c r="B25" s="6" t="s">
        <v>19</v>
      </c>
      <c r="C25" s="12">
        <v>538</v>
      </c>
      <c r="D25" s="12">
        <v>1054</v>
      </c>
      <c r="E25" s="12">
        <f t="shared" si="17"/>
        <v>1592</v>
      </c>
      <c r="F25" s="10">
        <v>250</v>
      </c>
      <c r="G25" s="10">
        <v>963</v>
      </c>
      <c r="H25" s="10">
        <f t="shared" si="18"/>
        <v>629</v>
      </c>
      <c r="I25" s="22">
        <f t="shared" si="19"/>
        <v>0.6531671858774662</v>
      </c>
      <c r="J25" s="12">
        <v>59816</v>
      </c>
      <c r="K25" s="10">
        <v>58280</v>
      </c>
      <c r="L25" s="10">
        <f t="shared" si="20"/>
        <v>1536</v>
      </c>
      <c r="M25" s="22">
        <f t="shared" si="21"/>
        <v>0.026355525051475634</v>
      </c>
    </row>
    <row r="26" spans="1:13" ht="13.5">
      <c r="A26" s="14" t="s">
        <v>37</v>
      </c>
      <c r="B26" s="6" t="s">
        <v>19</v>
      </c>
      <c r="C26" s="12">
        <v>71</v>
      </c>
      <c r="D26" s="12">
        <v>177</v>
      </c>
      <c r="E26" s="12">
        <f t="shared" si="17"/>
        <v>248</v>
      </c>
      <c r="F26" s="10">
        <v>54</v>
      </c>
      <c r="G26" s="10">
        <v>168</v>
      </c>
      <c r="H26" s="10">
        <f t="shared" si="18"/>
        <v>80</v>
      </c>
      <c r="I26" s="22">
        <f t="shared" si="19"/>
        <v>0.47619047619047616</v>
      </c>
      <c r="J26" s="12">
        <v>9769</v>
      </c>
      <c r="K26" s="10">
        <v>9603</v>
      </c>
      <c r="L26" s="10">
        <f t="shared" si="20"/>
        <v>166</v>
      </c>
      <c r="M26" s="22">
        <f t="shared" si="21"/>
        <v>0.01728626470894512</v>
      </c>
    </row>
    <row r="27" spans="1:13" ht="13.5">
      <c r="A27" s="14" t="s">
        <v>38</v>
      </c>
      <c r="B27" s="6" t="s">
        <v>39</v>
      </c>
      <c r="C27" s="12">
        <v>0</v>
      </c>
      <c r="D27" s="12">
        <v>6202</v>
      </c>
      <c r="E27" s="12">
        <f t="shared" si="17"/>
        <v>6202</v>
      </c>
      <c r="F27" s="10">
        <v>78190</v>
      </c>
      <c r="G27" s="10">
        <v>258557</v>
      </c>
      <c r="H27" s="10">
        <f t="shared" si="18"/>
        <v>-252355</v>
      </c>
      <c r="I27" s="22">
        <f t="shared" si="19"/>
        <v>-0.9760130261412377</v>
      </c>
      <c r="J27" s="12">
        <v>48695600</v>
      </c>
      <c r="K27" s="10">
        <v>42773865</v>
      </c>
      <c r="L27" s="10">
        <f t="shared" si="20"/>
        <v>5921735</v>
      </c>
      <c r="M27" s="22">
        <f t="shared" si="21"/>
        <v>0.13844283185538647</v>
      </c>
    </row>
    <row r="28" spans="1:13" ht="13.5">
      <c r="A28" s="14" t="s">
        <v>29</v>
      </c>
      <c r="B28" s="6" t="s">
        <v>39</v>
      </c>
      <c r="C28" s="12">
        <v>0</v>
      </c>
      <c r="D28" s="12">
        <v>20533</v>
      </c>
      <c r="E28" s="12">
        <f t="shared" si="17"/>
        <v>20533</v>
      </c>
      <c r="F28" s="10">
        <v>75301</v>
      </c>
      <c r="G28" s="10">
        <v>235062</v>
      </c>
      <c r="H28" s="10">
        <f t="shared" si="18"/>
        <v>-214529</v>
      </c>
      <c r="I28" s="22">
        <f t="shared" si="19"/>
        <v>-0.9126485778220215</v>
      </c>
      <c r="J28" s="12">
        <v>38381409</v>
      </c>
      <c r="K28" s="10">
        <v>32992180</v>
      </c>
      <c r="L28" s="10">
        <f t="shared" si="20"/>
        <v>5389229</v>
      </c>
      <c r="M28" s="22">
        <f t="shared" si="21"/>
        <v>0.1633486783837867</v>
      </c>
    </row>
    <row r="29" spans="1:13" ht="13.5">
      <c r="A29" s="14" t="s">
        <v>40</v>
      </c>
      <c r="B29" s="6" t="s">
        <v>39</v>
      </c>
      <c r="C29" s="12">
        <v>0</v>
      </c>
      <c r="D29" s="12">
        <v>19748</v>
      </c>
      <c r="E29" s="12">
        <f t="shared" si="17"/>
        <v>19748</v>
      </c>
      <c r="F29" s="10">
        <v>61074</v>
      </c>
      <c r="G29" s="10">
        <v>211227</v>
      </c>
      <c r="H29" s="10">
        <f t="shared" si="18"/>
        <v>-191479</v>
      </c>
      <c r="I29" s="22">
        <f t="shared" si="19"/>
        <v>-0.906508164202493</v>
      </c>
      <c r="J29" s="12">
        <v>23896606</v>
      </c>
      <c r="K29" s="10">
        <v>22362759</v>
      </c>
      <c r="L29" s="10">
        <f t="shared" si="20"/>
        <v>1533847</v>
      </c>
      <c r="M29" s="22">
        <f t="shared" si="21"/>
        <v>0.06858934534866651</v>
      </c>
    </row>
    <row r="30" spans="1:13" ht="13.5">
      <c r="A30" s="14" t="s">
        <v>33</v>
      </c>
      <c r="B30" s="6" t="s">
        <v>19</v>
      </c>
      <c r="C30" s="12">
        <v>232</v>
      </c>
      <c r="D30" s="12">
        <v>702</v>
      </c>
      <c r="E30" s="12">
        <f t="shared" si="17"/>
        <v>934</v>
      </c>
      <c r="F30" s="10">
        <v>212</v>
      </c>
      <c r="G30" s="10">
        <v>697</v>
      </c>
      <c r="H30" s="10">
        <f t="shared" si="18"/>
        <v>237</v>
      </c>
      <c r="I30" s="22">
        <f t="shared" si="19"/>
        <v>0.3400286944045911</v>
      </c>
      <c r="J30" s="12">
        <v>21212</v>
      </c>
      <c r="K30" s="10">
        <v>17889</v>
      </c>
      <c r="L30" s="10">
        <f t="shared" si="20"/>
        <v>3323</v>
      </c>
      <c r="M30" s="22">
        <f t="shared" si="21"/>
        <v>0.18575661020739</v>
      </c>
    </row>
    <row r="31" spans="1:13" ht="13.5">
      <c r="A31" s="14" t="s">
        <v>34</v>
      </c>
      <c r="B31" s="6" t="s">
        <v>19</v>
      </c>
      <c r="C31" s="12">
        <v>0</v>
      </c>
      <c r="D31" s="12">
        <v>0</v>
      </c>
      <c r="E31" s="12">
        <f t="shared" si="17"/>
        <v>0</v>
      </c>
      <c r="F31" s="10">
        <v>577</v>
      </c>
      <c r="G31" s="10">
        <v>577</v>
      </c>
      <c r="H31" s="10">
        <f t="shared" si="18"/>
        <v>-577</v>
      </c>
      <c r="I31" s="22">
        <f t="shared" si="19"/>
        <v>-1</v>
      </c>
      <c r="J31" s="12">
        <v>26865</v>
      </c>
      <c r="K31" s="10">
        <v>27055</v>
      </c>
      <c r="L31" s="10">
        <f t="shared" si="20"/>
        <v>-190</v>
      </c>
      <c r="M31" s="22">
        <f t="shared" si="21"/>
        <v>-0.0070227314729255225</v>
      </c>
    </row>
    <row r="32" spans="1:13" ht="14.25">
      <c r="A32" s="11" t="s">
        <v>41</v>
      </c>
      <c r="B32" s="7"/>
      <c r="C32" s="6"/>
      <c r="D32" s="6"/>
      <c r="E32" s="6"/>
      <c r="F32" s="7"/>
      <c r="G32" s="7"/>
      <c r="H32" s="7"/>
      <c r="I32" s="7"/>
      <c r="J32" s="6"/>
      <c r="K32" s="7"/>
      <c r="L32" s="7"/>
      <c r="M32" s="7"/>
    </row>
    <row r="33" spans="1:13" ht="13.5">
      <c r="A33" s="14" t="s">
        <v>27</v>
      </c>
      <c r="B33" s="6" t="s">
        <v>19</v>
      </c>
      <c r="C33" s="12">
        <v>21595</v>
      </c>
      <c r="D33" s="12">
        <v>34727</v>
      </c>
      <c r="E33" s="12">
        <f aca="true" t="shared" si="22" ref="E33:E36">D33+C33</f>
        <v>56322</v>
      </c>
      <c r="F33" s="10">
        <v>19407</v>
      </c>
      <c r="G33" s="10">
        <v>44110</v>
      </c>
      <c r="H33" s="10">
        <f aca="true" t="shared" si="23" ref="H33:H36">E33-G33</f>
        <v>12212</v>
      </c>
      <c r="I33" s="22">
        <f aca="true" t="shared" si="24" ref="I33:I36">IF(ISERROR(H33/G33),"",H33/G33)</f>
        <v>0.2768533212423487</v>
      </c>
      <c r="J33" s="12">
        <v>1350711</v>
      </c>
      <c r="K33" s="10">
        <v>1259066</v>
      </c>
      <c r="L33" s="10">
        <f aca="true" t="shared" si="25" ref="L33:L36">J33-K33</f>
        <v>91645</v>
      </c>
      <c r="M33" s="22">
        <f aca="true" t="shared" si="26" ref="M33:M36">IF(ISERROR(L33/K33),"",L33/K33)</f>
        <v>0.07278808259455818</v>
      </c>
    </row>
    <row r="34" spans="1:13" ht="13.5">
      <c r="A34" s="14" t="s">
        <v>42</v>
      </c>
      <c r="B34" s="6" t="s">
        <v>30</v>
      </c>
      <c r="C34" s="12">
        <v>166160</v>
      </c>
      <c r="D34" s="12">
        <v>292810</v>
      </c>
      <c r="E34" s="12">
        <f t="shared" si="22"/>
        <v>458970</v>
      </c>
      <c r="F34" s="10">
        <v>158538</v>
      </c>
      <c r="G34" s="10">
        <v>417505</v>
      </c>
      <c r="H34" s="10">
        <f t="shared" si="23"/>
        <v>41465</v>
      </c>
      <c r="I34" s="22">
        <f t="shared" si="24"/>
        <v>0.09931617585418138</v>
      </c>
      <c r="J34" s="12">
        <v>8719111</v>
      </c>
      <c r="K34" s="10">
        <v>7678134</v>
      </c>
      <c r="L34" s="10">
        <f t="shared" si="25"/>
        <v>1040977</v>
      </c>
      <c r="M34" s="22">
        <f t="shared" si="26"/>
        <v>0.13557682113909447</v>
      </c>
    </row>
    <row r="35" spans="1:13" ht="13.5">
      <c r="A35" s="14" t="s">
        <v>43</v>
      </c>
      <c r="B35" s="6" t="s">
        <v>19</v>
      </c>
      <c r="C35" s="12">
        <v>9814</v>
      </c>
      <c r="D35" s="12">
        <v>21558</v>
      </c>
      <c r="E35" s="12">
        <f t="shared" si="22"/>
        <v>31372</v>
      </c>
      <c r="F35" s="10">
        <v>8171</v>
      </c>
      <c r="G35" s="10">
        <v>20791</v>
      </c>
      <c r="H35" s="10">
        <f t="shared" si="23"/>
        <v>10581</v>
      </c>
      <c r="I35" s="22">
        <f t="shared" si="24"/>
        <v>0.5089221297676879</v>
      </c>
      <c r="J35" s="12">
        <v>823369</v>
      </c>
      <c r="K35" s="10">
        <v>715149</v>
      </c>
      <c r="L35" s="10">
        <f t="shared" si="25"/>
        <v>108220</v>
      </c>
      <c r="M35" s="22">
        <f t="shared" si="26"/>
        <v>0.15132510847389843</v>
      </c>
    </row>
    <row r="36" spans="1:13" ht="13.5">
      <c r="A36" s="14" t="s">
        <v>44</v>
      </c>
      <c r="B36" s="6" t="s">
        <v>19</v>
      </c>
      <c r="C36" s="12">
        <v>0</v>
      </c>
      <c r="D36" s="12">
        <v>0</v>
      </c>
      <c r="E36" s="12">
        <f t="shared" si="22"/>
        <v>0</v>
      </c>
      <c r="F36" s="10">
        <v>0</v>
      </c>
      <c r="G36" s="10">
        <v>0</v>
      </c>
      <c r="H36" s="10">
        <f t="shared" si="23"/>
        <v>0</v>
      </c>
      <c r="I36" s="22">
        <f t="shared" si="24"/>
      </c>
      <c r="J36" s="12">
        <v>507718</v>
      </c>
      <c r="K36" s="10">
        <v>498959</v>
      </c>
      <c r="L36" s="10">
        <f t="shared" si="25"/>
        <v>8759</v>
      </c>
      <c r="M36" s="22">
        <f t="shared" si="26"/>
        <v>0.017554548570122997</v>
      </c>
    </row>
    <row r="37" spans="1:13" ht="14.25">
      <c r="A37" s="13" t="s">
        <v>17</v>
      </c>
      <c r="B37" s="7"/>
      <c r="C37" s="6"/>
      <c r="D37" s="6"/>
      <c r="E37" s="6"/>
      <c r="F37" s="7"/>
      <c r="G37" s="7"/>
      <c r="H37" s="7"/>
      <c r="I37" s="7"/>
      <c r="J37" s="6"/>
      <c r="K37" s="7"/>
      <c r="L37" s="7"/>
      <c r="M37" s="7"/>
    </row>
    <row r="38" spans="1:13" ht="14.25">
      <c r="A38" s="11" t="s">
        <v>45</v>
      </c>
      <c r="B38" s="6" t="s">
        <v>17</v>
      </c>
      <c r="C38" s="12">
        <v>3</v>
      </c>
      <c r="D38" s="12">
        <v>11</v>
      </c>
      <c r="E38" s="12">
        <f>D38+C38</f>
        <v>14</v>
      </c>
      <c r="F38" s="10">
        <v>2</v>
      </c>
      <c r="G38" s="10">
        <v>9</v>
      </c>
      <c r="H38" s="10">
        <f>E38-G38</f>
        <v>5</v>
      </c>
      <c r="I38" s="22">
        <f>IF(ISERROR(H38/G38),"",H38/G38)</f>
        <v>0.5555555555555556</v>
      </c>
      <c r="J38" s="12">
        <v>1675</v>
      </c>
      <c r="K38" s="10">
        <v>1745</v>
      </c>
      <c r="L38" s="10">
        <f>J38-K38</f>
        <v>-70</v>
      </c>
      <c r="M38" s="22">
        <f>IF(ISERROR(L38/K38),"",L38/K38)</f>
        <v>-0.04011461318051576</v>
      </c>
    </row>
    <row r="39" spans="1:13" ht="14.25">
      <c r="A39" s="11" t="s">
        <v>46</v>
      </c>
      <c r="B39" s="6" t="s">
        <v>17</v>
      </c>
      <c r="C39" s="12">
        <v>0</v>
      </c>
      <c r="D39" s="12">
        <v>1</v>
      </c>
      <c r="E39" s="12">
        <f>D39+C39</f>
        <v>1</v>
      </c>
      <c r="F39" s="10">
        <v>1</v>
      </c>
      <c r="G39" s="10">
        <v>1</v>
      </c>
      <c r="H39" s="10">
        <f>E39-G39</f>
        <v>0</v>
      </c>
      <c r="I39" s="22">
        <f>IF(ISERROR(H39/G39),"",H39/G39)</f>
        <v>0</v>
      </c>
      <c r="J39" s="12">
        <v>229</v>
      </c>
      <c r="K39" s="10">
        <v>239</v>
      </c>
      <c r="L39" s="10">
        <f>J39-K39</f>
        <v>-10</v>
      </c>
      <c r="M39" s="22">
        <f>IF(ISERROR(L39/K39),"",L39/K39)</f>
        <v>-0.04184100418410042</v>
      </c>
    </row>
    <row r="40" spans="1:13" ht="13.5">
      <c r="A40" s="15" t="s">
        <v>47</v>
      </c>
      <c r="B40" s="16"/>
      <c r="C40" s="17"/>
      <c r="D40" s="17"/>
      <c r="E40" s="17"/>
      <c r="F40" s="17"/>
      <c r="G40" s="17"/>
      <c r="H40" s="18"/>
      <c r="I40" s="23"/>
      <c r="J40" s="17"/>
      <c r="K40" s="17"/>
      <c r="L40" s="18"/>
      <c r="M40" s="24"/>
    </row>
  </sheetData>
  <sheetProtection/>
  <mergeCells count="6">
    <mergeCell ref="A1:M1"/>
    <mergeCell ref="C3:E3"/>
    <mergeCell ref="F3:G3"/>
    <mergeCell ref="J3:M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袁野</dc:creator>
  <cp:keywords/>
  <dc:description/>
  <cp:lastModifiedBy>张涛（boss）</cp:lastModifiedBy>
  <dcterms:created xsi:type="dcterms:W3CDTF">2021-07-19T02:14:53Z</dcterms:created>
  <dcterms:modified xsi:type="dcterms:W3CDTF">2022-04-28T08:19:37Z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F0F02D3414BF4C5AA1896F19EBA2B928</vt:lpwstr>
  </property>
</Properties>
</file>